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Score" sheetId="1" r:id="rId1"/>
  </sheets>
  <definedNames/>
  <calcPr fullCalcOnLoad="1"/>
</workbook>
</file>

<file path=xl/sharedStrings.xml><?xml version="1.0" encoding="utf-8"?>
<sst xmlns="http://schemas.openxmlformats.org/spreadsheetml/2006/main" count="160" uniqueCount="95">
  <si>
    <t>ME377F 機械二丙     動力學</t>
  </si>
  <si>
    <t>班級</t>
  </si>
  <si>
    <t>學號</t>
  </si>
  <si>
    <t>原始成績</t>
  </si>
  <si>
    <t>最終成績</t>
  </si>
  <si>
    <t xml:space="preserve">交換生(大)  </t>
  </si>
  <si>
    <t>04103061</t>
  </si>
  <si>
    <t xml:space="preserve">機械四丙    </t>
  </si>
  <si>
    <t>9923301</t>
  </si>
  <si>
    <t xml:space="preserve">機械四甲    </t>
  </si>
  <si>
    <t>10023127</t>
  </si>
  <si>
    <t>10023182</t>
  </si>
  <si>
    <t>10023186</t>
  </si>
  <si>
    <t>10023361</t>
  </si>
  <si>
    <t>10023368</t>
  </si>
  <si>
    <t>10024231</t>
  </si>
  <si>
    <t xml:space="preserve">機械三甲    </t>
  </si>
  <si>
    <t>10112123</t>
  </si>
  <si>
    <t>10123103</t>
  </si>
  <si>
    <t>10123127</t>
  </si>
  <si>
    <t>10123129</t>
  </si>
  <si>
    <t>10123133</t>
  </si>
  <si>
    <t>10123163</t>
  </si>
  <si>
    <t>10123166</t>
  </si>
  <si>
    <t xml:space="preserve">機械三乙    </t>
  </si>
  <si>
    <t>10123259</t>
  </si>
  <si>
    <t xml:space="preserve">機械二乙    </t>
  </si>
  <si>
    <t>10223254</t>
  </si>
  <si>
    <t xml:space="preserve">機械二丙    </t>
  </si>
  <si>
    <t>10223301</t>
  </si>
  <si>
    <t>10223302</t>
  </si>
  <si>
    <t>10223303</t>
  </si>
  <si>
    <t>10223304</t>
  </si>
  <si>
    <t>10223305</t>
  </si>
  <si>
    <t>10223306</t>
  </si>
  <si>
    <t>10223308</t>
  </si>
  <si>
    <t>10223309</t>
  </si>
  <si>
    <t>10223310</t>
  </si>
  <si>
    <t>10223311</t>
  </si>
  <si>
    <t>10223312</t>
  </si>
  <si>
    <t>10223314</t>
  </si>
  <si>
    <t>10223315</t>
  </si>
  <si>
    <t>10223318</t>
  </si>
  <si>
    <t>10223319</t>
  </si>
  <si>
    <t>10223320</t>
  </si>
  <si>
    <t>10223321</t>
  </si>
  <si>
    <t>10223323</t>
  </si>
  <si>
    <t>10223324</t>
  </si>
  <si>
    <t>10223325</t>
  </si>
  <si>
    <t>10223326</t>
  </si>
  <si>
    <t>10223327</t>
  </si>
  <si>
    <t>10223328</t>
  </si>
  <si>
    <t>10223329</t>
  </si>
  <si>
    <t>10223330</t>
  </si>
  <si>
    <t>10223331</t>
  </si>
  <si>
    <t>10223332</t>
  </si>
  <si>
    <t>10223333</t>
  </si>
  <si>
    <t>10223334</t>
  </si>
  <si>
    <t>10223335</t>
  </si>
  <si>
    <t>10223336</t>
  </si>
  <si>
    <t>10223337</t>
  </si>
  <si>
    <t>10223339</t>
  </si>
  <si>
    <t>10223340</t>
  </si>
  <si>
    <t>10223341</t>
  </si>
  <si>
    <t>10223342</t>
  </si>
  <si>
    <t>10223343</t>
  </si>
  <si>
    <t>10223344</t>
  </si>
  <si>
    <t>10223345</t>
  </si>
  <si>
    <t>10223347</t>
  </si>
  <si>
    <t>10223348</t>
  </si>
  <si>
    <t>10223350</t>
  </si>
  <si>
    <t>10223351</t>
  </si>
  <si>
    <t>10223352</t>
  </si>
  <si>
    <t>10223353</t>
  </si>
  <si>
    <t>10223357</t>
  </si>
  <si>
    <t>10223370</t>
  </si>
  <si>
    <t>10223371</t>
  </si>
  <si>
    <t>第一次考試</t>
  </si>
  <si>
    <t>第二次考試</t>
  </si>
  <si>
    <t>第三次考試</t>
  </si>
  <si>
    <t>第四次考試</t>
  </si>
  <si>
    <t>第五次考試</t>
  </si>
  <si>
    <t>第一次考試未領考卷</t>
  </si>
  <si>
    <t>第二次考試未領考卷</t>
  </si>
  <si>
    <t>停修</t>
  </si>
  <si>
    <t>第三次考試未領考卷</t>
  </si>
  <si>
    <t>平時小考未到扣分</t>
  </si>
  <si>
    <t>附註</t>
  </si>
  <si>
    <t>第一次考試加議題討論</t>
  </si>
  <si>
    <t>小考平均成績</t>
  </si>
  <si>
    <t>未拿大考考卷扣分</t>
  </si>
  <si>
    <t>第四次考試未領考卷</t>
  </si>
  <si>
    <t>總計扣到10分為止</t>
  </si>
  <si>
    <r>
      <t>33</t>
    </r>
    <r>
      <rPr>
        <sz val="10"/>
        <rFont val="細明體"/>
        <family val="3"/>
      </rPr>
      <t>人</t>
    </r>
    <r>
      <rPr>
        <sz val="10"/>
        <rFont val="Arial"/>
        <family val="2"/>
      </rPr>
      <t>(</t>
    </r>
    <r>
      <rPr>
        <sz val="10"/>
        <rFont val="細明體"/>
        <family val="3"/>
      </rPr>
      <t>不加停修1人)</t>
    </r>
  </si>
  <si>
    <t>原始成績不滿60分人數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</si>
</sst>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 "/>
  </numFmts>
  <fonts count="41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"/>
      <family val="2"/>
    </font>
    <font>
      <sz val="10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22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177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="115" zoomScaleNormal="115" zoomScalePageLayoutView="0" workbookViewId="0" topLeftCell="A1">
      <selection activeCell="H10" sqref="H10:I10"/>
    </sheetView>
  </sheetViews>
  <sheetFormatPr defaultColWidth="9.140625" defaultRowHeight="12.75"/>
  <sheetData>
    <row r="1" spans="1:19" ht="14.25">
      <c r="A1" t="s">
        <v>0</v>
      </c>
      <c r="C1" s="1">
        <v>1403775747254</v>
      </c>
      <c r="D1" s="1">
        <v>1403775747258</v>
      </c>
      <c r="E1" s="1">
        <v>1403775747262</v>
      </c>
      <c r="P1" s="5" t="s">
        <v>92</v>
      </c>
      <c r="Q1" s="6"/>
      <c r="R1" s="6"/>
      <c r="S1" s="6"/>
    </row>
    <row r="2" spans="1:27" ht="14.25">
      <c r="A2" s="7"/>
      <c r="B2" s="7"/>
      <c r="C2" s="8" t="s">
        <v>77</v>
      </c>
      <c r="D2" s="8"/>
      <c r="E2" s="8" t="s">
        <v>88</v>
      </c>
      <c r="F2" s="8"/>
      <c r="G2" s="8"/>
      <c r="H2" s="8" t="s">
        <v>78</v>
      </c>
      <c r="I2" s="8"/>
      <c r="J2" s="8" t="s">
        <v>79</v>
      </c>
      <c r="K2" s="9"/>
      <c r="L2" s="8" t="s">
        <v>80</v>
      </c>
      <c r="M2" s="9"/>
      <c r="N2" s="8" t="s">
        <v>81</v>
      </c>
      <c r="O2" s="9"/>
      <c r="P2" s="10" t="s">
        <v>90</v>
      </c>
      <c r="Q2" s="10"/>
      <c r="R2" s="10" t="s">
        <v>86</v>
      </c>
      <c r="S2" s="10"/>
      <c r="T2" s="8" t="s">
        <v>89</v>
      </c>
      <c r="U2" s="9"/>
      <c r="V2" s="9" t="s">
        <v>3</v>
      </c>
      <c r="W2" s="9"/>
      <c r="X2" s="9" t="s">
        <v>4</v>
      </c>
      <c r="Y2" s="9"/>
      <c r="Z2" s="8" t="s">
        <v>87</v>
      </c>
      <c r="AA2" s="9"/>
    </row>
    <row r="3" spans="1:27" ht="12.75">
      <c r="A3" s="7" t="s">
        <v>1</v>
      </c>
      <c r="B3" s="7" t="s">
        <v>2</v>
      </c>
      <c r="C3" s="11">
        <v>0.2</v>
      </c>
      <c r="D3" s="9"/>
      <c r="E3" s="7"/>
      <c r="F3" s="7"/>
      <c r="G3" s="7"/>
      <c r="H3" s="11">
        <v>0.25</v>
      </c>
      <c r="I3" s="11"/>
      <c r="J3" s="12">
        <v>0.1</v>
      </c>
      <c r="K3" s="9"/>
      <c r="L3" s="11">
        <v>0.25</v>
      </c>
      <c r="M3" s="9"/>
      <c r="N3" s="11">
        <v>0.1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7"/>
      <c r="AA3" s="7"/>
    </row>
    <row r="4" spans="1:27" ht="12.75">
      <c r="A4" s="7" t="s">
        <v>5</v>
      </c>
      <c r="B4" s="7" t="s">
        <v>6</v>
      </c>
      <c r="C4" s="9">
        <v>97</v>
      </c>
      <c r="D4" s="9"/>
      <c r="E4" s="9">
        <v>102</v>
      </c>
      <c r="F4" s="9"/>
      <c r="G4" s="9"/>
      <c r="H4" s="9">
        <v>120</v>
      </c>
      <c r="I4" s="9"/>
      <c r="J4" s="9">
        <v>100</v>
      </c>
      <c r="K4" s="9"/>
      <c r="L4" s="9">
        <v>100</v>
      </c>
      <c r="M4" s="9"/>
      <c r="N4" s="9">
        <v>110</v>
      </c>
      <c r="O4" s="9"/>
      <c r="P4" s="9"/>
      <c r="Q4" s="9"/>
      <c r="R4" s="9"/>
      <c r="S4" s="9"/>
      <c r="T4" s="13">
        <v>84.5</v>
      </c>
      <c r="U4" s="13"/>
      <c r="V4" s="9">
        <f aca="true" t="shared" si="0" ref="V4:V20">E4*0.2+H4*0.25+J4*0.1+L4*0.25+N4*0.1+P4+R4+10</f>
        <v>106.4</v>
      </c>
      <c r="W4" s="9"/>
      <c r="X4" s="13">
        <v>99</v>
      </c>
      <c r="Y4" s="13"/>
      <c r="Z4" s="7"/>
      <c r="AA4" s="7"/>
    </row>
    <row r="5" spans="1:27" ht="14.25">
      <c r="A5" s="7" t="s">
        <v>7</v>
      </c>
      <c r="B5" s="7" t="s">
        <v>8</v>
      </c>
      <c r="C5" s="14">
        <v>36</v>
      </c>
      <c r="D5" s="9"/>
      <c r="E5" s="9">
        <v>41</v>
      </c>
      <c r="F5" s="9"/>
      <c r="G5" s="9"/>
      <c r="H5" s="9">
        <v>20</v>
      </c>
      <c r="I5" s="9"/>
      <c r="J5" s="9">
        <v>30</v>
      </c>
      <c r="K5" s="9"/>
      <c r="L5" s="9">
        <v>30</v>
      </c>
      <c r="M5" s="9"/>
      <c r="N5" s="9">
        <v>20</v>
      </c>
      <c r="O5" s="9"/>
      <c r="P5" s="9">
        <v>-2.5</v>
      </c>
      <c r="Q5" s="9"/>
      <c r="R5" s="9">
        <v>-5</v>
      </c>
      <c r="S5" s="9"/>
      <c r="T5" s="13">
        <v>57.22</v>
      </c>
      <c r="U5" s="13"/>
      <c r="V5" s="15">
        <f t="shared" si="0"/>
        <v>28.200000000000003</v>
      </c>
      <c r="W5" s="15"/>
      <c r="X5" s="13">
        <f aca="true" t="shared" si="1" ref="X5:X68">V5+T5*0.08</f>
        <v>32.77760000000001</v>
      </c>
      <c r="Y5" s="13"/>
      <c r="Z5" s="8" t="s">
        <v>82</v>
      </c>
      <c r="AA5" s="8"/>
    </row>
    <row r="6" spans="1:27" ht="12.75">
      <c r="A6" s="7" t="s">
        <v>9</v>
      </c>
      <c r="B6" s="7" t="s">
        <v>10</v>
      </c>
      <c r="C6" s="9">
        <v>80</v>
      </c>
      <c r="D6" s="9"/>
      <c r="E6" s="9">
        <v>85</v>
      </c>
      <c r="F6" s="9"/>
      <c r="G6" s="9"/>
      <c r="H6" s="9">
        <v>40</v>
      </c>
      <c r="I6" s="9"/>
      <c r="J6" s="9">
        <v>0</v>
      </c>
      <c r="K6" s="9"/>
      <c r="L6" s="9">
        <v>40</v>
      </c>
      <c r="M6" s="9"/>
      <c r="N6" s="9">
        <v>50</v>
      </c>
      <c r="O6" s="9"/>
      <c r="P6" s="9"/>
      <c r="Q6" s="9"/>
      <c r="R6" s="9">
        <v>-2.5</v>
      </c>
      <c r="S6" s="9"/>
      <c r="T6" s="13">
        <v>64.74</v>
      </c>
      <c r="U6" s="13"/>
      <c r="V6" s="15">
        <f t="shared" si="0"/>
        <v>49.5</v>
      </c>
      <c r="W6" s="15"/>
      <c r="X6" s="13">
        <f t="shared" si="1"/>
        <v>54.6792</v>
      </c>
      <c r="Y6" s="13"/>
      <c r="Z6" s="7"/>
      <c r="AA6" s="7"/>
    </row>
    <row r="7" spans="1:27" ht="12.75">
      <c r="A7" s="7" t="s">
        <v>9</v>
      </c>
      <c r="B7" s="7" t="s">
        <v>11</v>
      </c>
      <c r="C7" s="9">
        <v>80</v>
      </c>
      <c r="D7" s="9"/>
      <c r="E7" s="9">
        <v>80</v>
      </c>
      <c r="F7" s="9"/>
      <c r="G7" s="9"/>
      <c r="H7" s="9">
        <v>40</v>
      </c>
      <c r="I7" s="9"/>
      <c r="J7" s="9">
        <v>70</v>
      </c>
      <c r="K7" s="9"/>
      <c r="L7" s="9">
        <v>50</v>
      </c>
      <c r="M7" s="9"/>
      <c r="N7" s="9">
        <v>60</v>
      </c>
      <c r="O7" s="9"/>
      <c r="P7" s="9"/>
      <c r="Q7" s="9"/>
      <c r="R7" s="9">
        <v>-5</v>
      </c>
      <c r="S7" s="9"/>
      <c r="T7" s="13">
        <v>44.44</v>
      </c>
      <c r="U7" s="13"/>
      <c r="V7" s="15">
        <f t="shared" si="0"/>
        <v>56.5</v>
      </c>
      <c r="W7" s="15"/>
      <c r="X7" s="13">
        <f t="shared" si="1"/>
        <v>60.0552</v>
      </c>
      <c r="Y7" s="13"/>
      <c r="Z7" s="7"/>
      <c r="AA7" s="7"/>
    </row>
    <row r="8" spans="1:27" ht="12.75">
      <c r="A8" s="7" t="s">
        <v>9</v>
      </c>
      <c r="B8" s="7" t="s">
        <v>12</v>
      </c>
      <c r="C8" s="9">
        <v>37</v>
      </c>
      <c r="D8" s="9"/>
      <c r="E8" s="9">
        <v>39.5</v>
      </c>
      <c r="F8" s="9"/>
      <c r="G8" s="9"/>
      <c r="H8" s="9">
        <v>80</v>
      </c>
      <c r="I8" s="9"/>
      <c r="J8" s="9">
        <v>0</v>
      </c>
      <c r="K8" s="9"/>
      <c r="L8" s="9">
        <v>40</v>
      </c>
      <c r="M8" s="9"/>
      <c r="N8" s="9">
        <v>70</v>
      </c>
      <c r="O8" s="9"/>
      <c r="P8" s="9"/>
      <c r="Q8" s="9"/>
      <c r="R8" s="9"/>
      <c r="S8" s="9"/>
      <c r="T8" s="13">
        <v>67.5</v>
      </c>
      <c r="U8" s="13"/>
      <c r="V8" s="15">
        <f t="shared" si="0"/>
        <v>54.9</v>
      </c>
      <c r="W8" s="15"/>
      <c r="X8" s="13">
        <f t="shared" si="1"/>
        <v>60.3</v>
      </c>
      <c r="Y8" s="13"/>
      <c r="Z8" s="7"/>
      <c r="AA8" s="7"/>
    </row>
    <row r="9" spans="1:27" ht="12.75">
      <c r="A9" s="7" t="s">
        <v>7</v>
      </c>
      <c r="B9" s="7" t="s">
        <v>13</v>
      </c>
      <c r="C9" s="9">
        <v>100</v>
      </c>
      <c r="D9" s="9"/>
      <c r="E9" s="9">
        <v>105</v>
      </c>
      <c r="F9" s="9"/>
      <c r="G9" s="9"/>
      <c r="H9" s="9">
        <v>60</v>
      </c>
      <c r="I9" s="9"/>
      <c r="J9" s="9">
        <v>70</v>
      </c>
      <c r="K9" s="9"/>
      <c r="L9" s="9">
        <v>70</v>
      </c>
      <c r="M9" s="9"/>
      <c r="N9" s="9">
        <v>50</v>
      </c>
      <c r="O9" s="9"/>
      <c r="P9" s="9"/>
      <c r="Q9" s="9"/>
      <c r="R9" s="9">
        <v>-5</v>
      </c>
      <c r="S9" s="9"/>
      <c r="T9" s="13">
        <v>33.33</v>
      </c>
      <c r="U9" s="13"/>
      <c r="V9" s="9">
        <f t="shared" si="0"/>
        <v>70.5</v>
      </c>
      <c r="W9" s="9"/>
      <c r="X9" s="13">
        <f t="shared" si="1"/>
        <v>73.1664</v>
      </c>
      <c r="Y9" s="13"/>
      <c r="Z9" s="7"/>
      <c r="AA9" s="7"/>
    </row>
    <row r="10" spans="1:27" ht="12.75">
      <c r="A10" s="7" t="s">
        <v>7</v>
      </c>
      <c r="B10" s="7" t="s">
        <v>14</v>
      </c>
      <c r="C10" s="9">
        <v>60</v>
      </c>
      <c r="D10" s="9"/>
      <c r="E10" s="9">
        <v>65</v>
      </c>
      <c r="F10" s="9"/>
      <c r="G10" s="9"/>
      <c r="H10" s="9">
        <v>0</v>
      </c>
      <c r="I10" s="9"/>
      <c r="J10" s="9">
        <v>40</v>
      </c>
      <c r="K10" s="9"/>
      <c r="L10" s="9">
        <v>60</v>
      </c>
      <c r="M10" s="9"/>
      <c r="N10" s="9">
        <v>20</v>
      </c>
      <c r="O10" s="9"/>
      <c r="P10" s="7"/>
      <c r="Q10" s="7"/>
      <c r="R10" s="9">
        <v>-2.5</v>
      </c>
      <c r="S10" s="9"/>
      <c r="T10" s="13">
        <v>51.58</v>
      </c>
      <c r="U10" s="13"/>
      <c r="V10" s="15">
        <f t="shared" si="0"/>
        <v>41.5</v>
      </c>
      <c r="W10" s="15"/>
      <c r="X10" s="13">
        <f t="shared" si="1"/>
        <v>45.626400000000004</v>
      </c>
      <c r="Y10" s="13"/>
      <c r="Z10" s="7"/>
      <c r="AA10" s="7"/>
    </row>
    <row r="11" spans="1:27" ht="14.25">
      <c r="A11" s="7" t="s">
        <v>7</v>
      </c>
      <c r="B11" s="7" t="s">
        <v>15</v>
      </c>
      <c r="C11" s="9">
        <v>47</v>
      </c>
      <c r="D11" s="9"/>
      <c r="E11" s="9">
        <v>52</v>
      </c>
      <c r="F11" s="9"/>
      <c r="G11" s="9"/>
      <c r="H11" s="9">
        <v>60</v>
      </c>
      <c r="I11" s="9"/>
      <c r="J11" s="9">
        <v>60</v>
      </c>
      <c r="K11" s="9"/>
      <c r="L11" s="9">
        <v>80</v>
      </c>
      <c r="M11" s="9"/>
      <c r="N11" s="9">
        <v>50</v>
      </c>
      <c r="O11" s="9"/>
      <c r="P11" s="9"/>
      <c r="Q11" s="9"/>
      <c r="R11" s="9">
        <v>-5</v>
      </c>
      <c r="S11" s="9"/>
      <c r="T11" s="13">
        <v>60</v>
      </c>
      <c r="U11" s="13"/>
      <c r="V11" s="9">
        <f t="shared" si="0"/>
        <v>61.4</v>
      </c>
      <c r="W11" s="9"/>
      <c r="X11" s="13">
        <f t="shared" si="1"/>
        <v>66.2</v>
      </c>
      <c r="Y11" s="13"/>
      <c r="Z11" s="8"/>
      <c r="AA11" s="8"/>
    </row>
    <row r="12" spans="1:27" ht="12.75">
      <c r="A12" s="7" t="s">
        <v>16</v>
      </c>
      <c r="B12" s="7" t="s">
        <v>17</v>
      </c>
      <c r="C12" s="9">
        <v>100</v>
      </c>
      <c r="D12" s="9"/>
      <c r="E12" s="9">
        <v>100</v>
      </c>
      <c r="F12" s="9"/>
      <c r="G12" s="9"/>
      <c r="H12" s="9">
        <v>70</v>
      </c>
      <c r="I12" s="9"/>
      <c r="J12" s="9">
        <v>70</v>
      </c>
      <c r="K12" s="9"/>
      <c r="L12" s="9">
        <v>60</v>
      </c>
      <c r="M12" s="9"/>
      <c r="N12" s="9">
        <v>45</v>
      </c>
      <c r="O12" s="9"/>
      <c r="P12" s="9"/>
      <c r="Q12" s="9"/>
      <c r="R12" s="9"/>
      <c r="S12" s="9"/>
      <c r="T12" s="13">
        <v>42</v>
      </c>
      <c r="U12" s="13"/>
      <c r="V12" s="9">
        <f t="shared" si="0"/>
        <v>74</v>
      </c>
      <c r="W12" s="9"/>
      <c r="X12" s="13">
        <f t="shared" si="1"/>
        <v>77.36</v>
      </c>
      <c r="Y12" s="13"/>
      <c r="Z12" s="7"/>
      <c r="AA12" s="7"/>
    </row>
    <row r="13" spans="1:27" ht="12.75">
      <c r="A13" s="7" t="s">
        <v>16</v>
      </c>
      <c r="B13" s="7" t="s">
        <v>18</v>
      </c>
      <c r="C13" s="9">
        <v>60</v>
      </c>
      <c r="D13" s="9"/>
      <c r="E13" s="9">
        <v>65</v>
      </c>
      <c r="F13" s="9"/>
      <c r="G13" s="9"/>
      <c r="H13" s="9">
        <v>40</v>
      </c>
      <c r="I13" s="9"/>
      <c r="J13" s="9">
        <v>40</v>
      </c>
      <c r="K13" s="9"/>
      <c r="L13" s="9">
        <v>80</v>
      </c>
      <c r="M13" s="9"/>
      <c r="N13" s="9">
        <v>50</v>
      </c>
      <c r="O13" s="9"/>
      <c r="P13" s="9"/>
      <c r="Q13" s="9"/>
      <c r="R13" s="9"/>
      <c r="S13" s="9"/>
      <c r="T13" s="13">
        <v>75.5</v>
      </c>
      <c r="U13" s="13"/>
      <c r="V13" s="9">
        <f t="shared" si="0"/>
        <v>62</v>
      </c>
      <c r="W13" s="9"/>
      <c r="X13" s="13">
        <f t="shared" si="1"/>
        <v>68.04</v>
      </c>
      <c r="Y13" s="13"/>
      <c r="Z13" s="7"/>
      <c r="AA13" s="7"/>
    </row>
    <row r="14" spans="1:27" ht="12.75">
      <c r="A14" s="7" t="s">
        <v>16</v>
      </c>
      <c r="B14" s="7" t="s">
        <v>19</v>
      </c>
      <c r="C14" s="9">
        <v>60</v>
      </c>
      <c r="D14" s="9"/>
      <c r="E14" s="9">
        <v>65</v>
      </c>
      <c r="F14" s="9"/>
      <c r="G14" s="9"/>
      <c r="H14" s="9">
        <v>20</v>
      </c>
      <c r="I14" s="9"/>
      <c r="J14" s="9">
        <v>70</v>
      </c>
      <c r="K14" s="9"/>
      <c r="L14" s="9">
        <v>30</v>
      </c>
      <c r="M14" s="9"/>
      <c r="N14" s="9">
        <v>110</v>
      </c>
      <c r="O14" s="9"/>
      <c r="P14" s="9"/>
      <c r="Q14" s="9"/>
      <c r="R14" s="9"/>
      <c r="S14" s="9"/>
      <c r="T14" s="13">
        <v>79.5</v>
      </c>
      <c r="U14" s="13"/>
      <c r="V14" s="15">
        <f t="shared" si="0"/>
        <v>53.5</v>
      </c>
      <c r="W14" s="15"/>
      <c r="X14" s="13">
        <v>60</v>
      </c>
      <c r="Y14" s="13"/>
      <c r="Z14" s="7"/>
      <c r="AA14" s="7"/>
    </row>
    <row r="15" spans="1:27" ht="12.75">
      <c r="A15" s="7" t="s">
        <v>16</v>
      </c>
      <c r="B15" s="7" t="s">
        <v>20</v>
      </c>
      <c r="C15" s="9">
        <v>80</v>
      </c>
      <c r="D15" s="9"/>
      <c r="E15" s="9">
        <v>85</v>
      </c>
      <c r="F15" s="9"/>
      <c r="G15" s="9"/>
      <c r="H15" s="9">
        <v>40</v>
      </c>
      <c r="I15" s="9"/>
      <c r="J15" s="9">
        <v>100</v>
      </c>
      <c r="K15" s="9"/>
      <c r="L15" s="9">
        <v>80</v>
      </c>
      <c r="M15" s="9"/>
      <c r="N15" s="9">
        <v>110</v>
      </c>
      <c r="O15" s="9"/>
      <c r="P15" s="9"/>
      <c r="Q15" s="9"/>
      <c r="R15" s="9"/>
      <c r="S15" s="9"/>
      <c r="T15" s="13">
        <v>65</v>
      </c>
      <c r="U15" s="13"/>
      <c r="V15" s="9">
        <f t="shared" si="0"/>
        <v>78</v>
      </c>
      <c r="W15" s="9"/>
      <c r="X15" s="13">
        <f t="shared" si="1"/>
        <v>83.2</v>
      </c>
      <c r="Y15" s="13"/>
      <c r="Z15" s="7"/>
      <c r="AA15" s="7"/>
    </row>
    <row r="16" spans="1:27" ht="12.75">
      <c r="A16" s="7" t="s">
        <v>16</v>
      </c>
      <c r="B16" s="7" t="s">
        <v>21</v>
      </c>
      <c r="C16" s="9">
        <v>67</v>
      </c>
      <c r="D16" s="9"/>
      <c r="E16" s="9">
        <v>67</v>
      </c>
      <c r="F16" s="9"/>
      <c r="G16" s="9"/>
      <c r="H16" s="9">
        <v>20</v>
      </c>
      <c r="I16" s="9"/>
      <c r="J16" s="9">
        <v>100</v>
      </c>
      <c r="K16" s="9"/>
      <c r="L16" s="9">
        <v>60</v>
      </c>
      <c r="M16" s="9"/>
      <c r="N16" s="9">
        <v>35</v>
      </c>
      <c r="O16" s="9"/>
      <c r="P16" s="9"/>
      <c r="Q16" s="9"/>
      <c r="R16" s="9">
        <v>-2.5</v>
      </c>
      <c r="S16" s="9"/>
      <c r="T16" s="13">
        <v>37.89</v>
      </c>
      <c r="U16" s="13"/>
      <c r="V16" s="15">
        <f t="shared" si="0"/>
        <v>54.4</v>
      </c>
      <c r="W16" s="15"/>
      <c r="X16" s="13">
        <f t="shared" si="1"/>
        <v>57.4312</v>
      </c>
      <c r="Y16" s="13"/>
      <c r="Z16" s="7"/>
      <c r="AA16" s="7"/>
    </row>
    <row r="17" spans="1:27" ht="12.75">
      <c r="A17" s="7" t="s">
        <v>16</v>
      </c>
      <c r="B17" s="7" t="s">
        <v>22</v>
      </c>
      <c r="C17" s="9">
        <v>77</v>
      </c>
      <c r="D17" s="9"/>
      <c r="E17" s="9">
        <v>77</v>
      </c>
      <c r="F17" s="9"/>
      <c r="G17" s="9"/>
      <c r="H17" s="9">
        <v>60</v>
      </c>
      <c r="I17" s="9"/>
      <c r="J17" s="9">
        <v>70</v>
      </c>
      <c r="K17" s="9"/>
      <c r="L17" s="9">
        <v>50</v>
      </c>
      <c r="M17" s="9"/>
      <c r="N17" s="9">
        <v>45</v>
      </c>
      <c r="O17" s="9"/>
      <c r="P17" s="9"/>
      <c r="Q17" s="9"/>
      <c r="R17" s="9"/>
      <c r="S17" s="9"/>
      <c r="T17" s="13">
        <v>83.68</v>
      </c>
      <c r="U17" s="13"/>
      <c r="V17" s="9">
        <f t="shared" si="0"/>
        <v>64.4</v>
      </c>
      <c r="W17" s="9"/>
      <c r="X17" s="13">
        <f t="shared" si="1"/>
        <v>71.09440000000001</v>
      </c>
      <c r="Y17" s="13"/>
      <c r="Z17" s="7"/>
      <c r="AA17" s="7"/>
    </row>
    <row r="18" spans="1:27" ht="12.75">
      <c r="A18" s="7" t="s">
        <v>16</v>
      </c>
      <c r="B18" s="7" t="s">
        <v>23</v>
      </c>
      <c r="C18" s="9">
        <v>60</v>
      </c>
      <c r="D18" s="9"/>
      <c r="E18" s="9">
        <v>65</v>
      </c>
      <c r="F18" s="9"/>
      <c r="G18" s="9"/>
      <c r="H18" s="9">
        <v>100</v>
      </c>
      <c r="I18" s="9"/>
      <c r="J18" s="9">
        <v>30</v>
      </c>
      <c r="K18" s="9"/>
      <c r="L18" s="9">
        <v>90</v>
      </c>
      <c r="M18" s="9"/>
      <c r="N18" s="9">
        <v>80</v>
      </c>
      <c r="O18" s="9"/>
      <c r="P18" s="9"/>
      <c r="Q18" s="9"/>
      <c r="R18" s="9">
        <v>-10</v>
      </c>
      <c r="S18" s="9"/>
      <c r="T18" s="13">
        <v>45.38</v>
      </c>
      <c r="U18" s="13"/>
      <c r="V18" s="9">
        <f t="shared" si="0"/>
        <v>71.5</v>
      </c>
      <c r="W18" s="9"/>
      <c r="X18" s="13">
        <f t="shared" si="1"/>
        <v>75.1304</v>
      </c>
      <c r="Y18" s="13"/>
      <c r="Z18" s="7"/>
      <c r="AA18" s="7"/>
    </row>
    <row r="19" spans="1:27" ht="12.75">
      <c r="A19" s="7" t="s">
        <v>24</v>
      </c>
      <c r="B19" s="7" t="s">
        <v>25</v>
      </c>
      <c r="C19" s="9">
        <v>50</v>
      </c>
      <c r="D19" s="9"/>
      <c r="E19" s="9">
        <v>55</v>
      </c>
      <c r="F19" s="9"/>
      <c r="G19" s="9"/>
      <c r="H19" s="9">
        <v>60</v>
      </c>
      <c r="I19" s="9"/>
      <c r="J19" s="9">
        <v>100</v>
      </c>
      <c r="K19" s="9"/>
      <c r="L19" s="9">
        <v>10</v>
      </c>
      <c r="M19" s="9"/>
      <c r="N19" s="9">
        <v>110</v>
      </c>
      <c r="O19" s="9"/>
      <c r="P19" s="9"/>
      <c r="Q19" s="9"/>
      <c r="R19" s="9">
        <v>-5</v>
      </c>
      <c r="S19" s="9"/>
      <c r="T19" s="13">
        <v>48.33</v>
      </c>
      <c r="U19" s="13"/>
      <c r="V19" s="15">
        <f t="shared" si="0"/>
        <v>54.5</v>
      </c>
      <c r="W19" s="15"/>
      <c r="X19" s="13">
        <f t="shared" si="1"/>
        <v>58.3664</v>
      </c>
      <c r="Y19" s="13"/>
      <c r="Z19" s="7"/>
      <c r="AA19" s="7"/>
    </row>
    <row r="20" spans="1:27" ht="12.75">
      <c r="A20" s="7" t="s">
        <v>26</v>
      </c>
      <c r="B20" s="7" t="s">
        <v>27</v>
      </c>
      <c r="C20" s="9">
        <v>73</v>
      </c>
      <c r="D20" s="9"/>
      <c r="E20" s="9">
        <v>78</v>
      </c>
      <c r="F20" s="9"/>
      <c r="G20" s="9"/>
      <c r="H20" s="9">
        <v>60</v>
      </c>
      <c r="I20" s="9"/>
      <c r="J20" s="9">
        <v>0</v>
      </c>
      <c r="K20" s="9"/>
      <c r="L20" s="9">
        <v>60</v>
      </c>
      <c r="M20" s="9"/>
      <c r="N20" s="9">
        <v>100</v>
      </c>
      <c r="O20" s="9"/>
      <c r="P20" s="9"/>
      <c r="Q20" s="9"/>
      <c r="R20" s="9"/>
      <c r="S20" s="9"/>
      <c r="T20" s="13">
        <v>51.5</v>
      </c>
      <c r="U20" s="13"/>
      <c r="V20" s="9">
        <f t="shared" si="0"/>
        <v>65.6</v>
      </c>
      <c r="W20" s="9"/>
      <c r="X20" s="13">
        <f t="shared" si="1"/>
        <v>69.72</v>
      </c>
      <c r="Y20" s="13"/>
      <c r="Z20" s="7"/>
      <c r="AA20" s="7"/>
    </row>
    <row r="21" spans="1:27" ht="14.25">
      <c r="A21" s="7" t="s">
        <v>28</v>
      </c>
      <c r="B21" s="7" t="s">
        <v>29</v>
      </c>
      <c r="C21" s="9">
        <v>43</v>
      </c>
      <c r="D21" s="9"/>
      <c r="E21" s="9">
        <v>48</v>
      </c>
      <c r="F21" s="9"/>
      <c r="G21" s="9"/>
      <c r="H21" s="9">
        <v>20</v>
      </c>
      <c r="I21" s="9"/>
      <c r="J21" s="9">
        <v>100</v>
      </c>
      <c r="K21" s="9"/>
      <c r="L21" s="9">
        <v>20</v>
      </c>
      <c r="M21" s="9"/>
      <c r="N21" s="8">
        <v>0</v>
      </c>
      <c r="O21" s="9"/>
      <c r="P21" s="9">
        <v>-5</v>
      </c>
      <c r="Q21" s="9"/>
      <c r="R21" s="9">
        <v>-10</v>
      </c>
      <c r="S21" s="9"/>
      <c r="T21" s="13">
        <v>85.63</v>
      </c>
      <c r="U21" s="13"/>
      <c r="V21" s="15">
        <f>E21*0.2+H21*0.25+J21*0.1+L21*0.25+P21+R21+10+5</f>
        <v>29.6</v>
      </c>
      <c r="W21" s="15"/>
      <c r="X21" s="13">
        <f t="shared" si="1"/>
        <v>36.4504</v>
      </c>
      <c r="Y21" s="13"/>
      <c r="Z21" s="8" t="s">
        <v>91</v>
      </c>
      <c r="AA21" s="9"/>
    </row>
    <row r="22" spans="1:27" ht="14.25">
      <c r="A22" s="7" t="s">
        <v>28</v>
      </c>
      <c r="B22" s="7" t="s">
        <v>30</v>
      </c>
      <c r="C22" s="9">
        <v>50</v>
      </c>
      <c r="D22" s="9"/>
      <c r="E22" s="9">
        <v>55</v>
      </c>
      <c r="F22" s="9"/>
      <c r="G22" s="9"/>
      <c r="H22" s="9">
        <v>40</v>
      </c>
      <c r="I22" s="9"/>
      <c r="J22" s="9">
        <v>0</v>
      </c>
      <c r="K22" s="9"/>
      <c r="L22" s="9">
        <v>0</v>
      </c>
      <c r="M22" s="9"/>
      <c r="N22" s="8">
        <v>0</v>
      </c>
      <c r="O22" s="9"/>
      <c r="P22" s="9">
        <v>-5</v>
      </c>
      <c r="Q22" s="9"/>
      <c r="R22" s="9">
        <v>-7.5</v>
      </c>
      <c r="S22" s="9"/>
      <c r="T22" s="13">
        <v>46.25</v>
      </c>
      <c r="U22" s="13"/>
      <c r="V22" s="15">
        <f>E22*0.2+H22*0.25+J22*0.1+L22*0.25+P22+R22+10+2.5</f>
        <v>21</v>
      </c>
      <c r="W22" s="15"/>
      <c r="X22" s="13">
        <f t="shared" si="1"/>
        <v>24.7</v>
      </c>
      <c r="Y22" s="13"/>
      <c r="Z22" s="8" t="s">
        <v>91</v>
      </c>
      <c r="AA22" s="9"/>
    </row>
    <row r="23" spans="1:27" ht="12.75">
      <c r="A23" s="7" t="s">
        <v>28</v>
      </c>
      <c r="B23" s="7" t="s">
        <v>31</v>
      </c>
      <c r="C23" s="9">
        <v>77</v>
      </c>
      <c r="D23" s="9"/>
      <c r="E23" s="9">
        <v>77</v>
      </c>
      <c r="F23" s="9"/>
      <c r="G23" s="9"/>
      <c r="H23" s="9">
        <v>60</v>
      </c>
      <c r="I23" s="9"/>
      <c r="J23" s="9">
        <v>100</v>
      </c>
      <c r="K23" s="9"/>
      <c r="L23" s="9">
        <v>60</v>
      </c>
      <c r="M23" s="9"/>
      <c r="N23" s="9">
        <v>50</v>
      </c>
      <c r="O23" s="9"/>
      <c r="P23" s="9"/>
      <c r="Q23" s="9"/>
      <c r="R23" s="9"/>
      <c r="S23" s="9"/>
      <c r="T23" s="13">
        <v>67</v>
      </c>
      <c r="U23" s="13"/>
      <c r="V23" s="9">
        <f>E23*0.2+H23*0.25+J23*0.1+L23*0.25+N23*0.1+P23+R23+10</f>
        <v>70.4</v>
      </c>
      <c r="W23" s="9"/>
      <c r="X23" s="13">
        <f t="shared" si="1"/>
        <v>75.76</v>
      </c>
      <c r="Y23" s="13"/>
      <c r="Z23" s="7"/>
      <c r="AA23" s="7"/>
    </row>
    <row r="24" spans="1:27" ht="12.75">
      <c r="A24" s="7" t="s">
        <v>28</v>
      </c>
      <c r="B24" s="7" t="s">
        <v>32</v>
      </c>
      <c r="C24" s="9">
        <v>63</v>
      </c>
      <c r="D24" s="9"/>
      <c r="E24" s="9">
        <v>68</v>
      </c>
      <c r="F24" s="9"/>
      <c r="G24" s="9"/>
      <c r="H24" s="9">
        <v>20</v>
      </c>
      <c r="I24" s="9"/>
      <c r="J24" s="9">
        <v>70</v>
      </c>
      <c r="K24" s="9"/>
      <c r="L24" s="9">
        <v>60</v>
      </c>
      <c r="M24" s="9"/>
      <c r="N24" s="9">
        <v>10</v>
      </c>
      <c r="O24" s="9"/>
      <c r="P24" s="9"/>
      <c r="Q24" s="9"/>
      <c r="R24" s="9"/>
      <c r="S24" s="9"/>
      <c r="T24" s="13">
        <v>85.56</v>
      </c>
      <c r="U24" s="13"/>
      <c r="V24" s="15">
        <f>E24*0.2+H24*0.25+J24*0.1+L24*0.25+N24*0.1+P24+R24+10</f>
        <v>51.6</v>
      </c>
      <c r="W24" s="15"/>
      <c r="X24" s="13">
        <f t="shared" si="1"/>
        <v>58.4448</v>
      </c>
      <c r="Y24" s="13"/>
      <c r="Z24" s="7"/>
      <c r="AA24" s="7"/>
    </row>
    <row r="25" spans="1:27" ht="12.75">
      <c r="A25" s="7" t="s">
        <v>28</v>
      </c>
      <c r="B25" s="7" t="s">
        <v>33</v>
      </c>
      <c r="C25" s="9">
        <v>80</v>
      </c>
      <c r="D25" s="9"/>
      <c r="E25" s="9">
        <v>85</v>
      </c>
      <c r="F25" s="9"/>
      <c r="G25" s="9"/>
      <c r="H25" s="9">
        <v>50</v>
      </c>
      <c r="I25" s="9"/>
      <c r="J25" s="9">
        <v>60</v>
      </c>
      <c r="K25" s="9"/>
      <c r="L25" s="9">
        <v>120</v>
      </c>
      <c r="M25" s="9"/>
      <c r="N25" s="9">
        <v>40</v>
      </c>
      <c r="O25" s="9"/>
      <c r="P25" s="9"/>
      <c r="Q25" s="9"/>
      <c r="R25" s="9"/>
      <c r="S25" s="9"/>
      <c r="T25" s="13">
        <v>63.5</v>
      </c>
      <c r="U25" s="13"/>
      <c r="V25" s="9">
        <f>E25*0.2+H25*0.25+J25*0.1+L25*0.25+N25*0.1+P25+R25+10</f>
        <v>79.5</v>
      </c>
      <c r="W25" s="9"/>
      <c r="X25" s="13">
        <f t="shared" si="1"/>
        <v>84.58</v>
      </c>
      <c r="Y25" s="13"/>
      <c r="Z25" s="7"/>
      <c r="AA25" s="7"/>
    </row>
    <row r="26" spans="1:27" ht="14.25">
      <c r="A26" s="7" t="s">
        <v>28</v>
      </c>
      <c r="B26" s="7" t="s">
        <v>34</v>
      </c>
      <c r="C26" s="9">
        <v>10</v>
      </c>
      <c r="D26" s="9"/>
      <c r="E26" s="9">
        <v>15</v>
      </c>
      <c r="F26" s="9"/>
      <c r="G26" s="9"/>
      <c r="H26" s="9">
        <v>60</v>
      </c>
      <c r="I26" s="9"/>
      <c r="J26" s="9">
        <v>40</v>
      </c>
      <c r="K26" s="9"/>
      <c r="L26" s="9">
        <v>20</v>
      </c>
      <c r="M26" s="9"/>
      <c r="N26" s="9">
        <v>0</v>
      </c>
      <c r="O26" s="9"/>
      <c r="P26" s="9">
        <v>-2.5</v>
      </c>
      <c r="Q26" s="9"/>
      <c r="R26" s="9">
        <v>-10</v>
      </c>
      <c r="S26" s="9"/>
      <c r="T26" s="13">
        <v>51.33</v>
      </c>
      <c r="U26" s="13"/>
      <c r="V26" s="15">
        <f>E26*0.2+H26*0.25+J26*0.1+L26*0.25+N26*0.1+P26+R26+10+2.5</f>
        <v>27</v>
      </c>
      <c r="W26" s="15"/>
      <c r="X26" s="13">
        <f t="shared" si="1"/>
        <v>31.1064</v>
      </c>
      <c r="Y26" s="13"/>
      <c r="Z26" s="8" t="s">
        <v>91</v>
      </c>
      <c r="AA26" s="9"/>
    </row>
    <row r="27" spans="1:27" ht="12.75">
      <c r="A27" s="7" t="s">
        <v>28</v>
      </c>
      <c r="B27" s="7" t="s">
        <v>35</v>
      </c>
      <c r="C27" s="9">
        <v>30</v>
      </c>
      <c r="D27" s="9"/>
      <c r="E27" s="9">
        <v>35</v>
      </c>
      <c r="F27" s="9"/>
      <c r="G27" s="9"/>
      <c r="H27" s="9">
        <v>0</v>
      </c>
      <c r="I27" s="9"/>
      <c r="J27" s="9">
        <v>0</v>
      </c>
      <c r="K27" s="9"/>
      <c r="L27" s="9">
        <v>0</v>
      </c>
      <c r="M27" s="9"/>
      <c r="N27" s="9">
        <v>0</v>
      </c>
      <c r="O27" s="9"/>
      <c r="P27" s="9"/>
      <c r="Q27" s="9"/>
      <c r="R27" s="9">
        <v>-5</v>
      </c>
      <c r="S27" s="9"/>
      <c r="T27" s="13">
        <v>60</v>
      </c>
      <c r="U27" s="13"/>
      <c r="V27" s="15">
        <f aca="true" t="shared" si="2" ref="V27:V35">E27*0.2+H27*0.25+J27*0.1+L27*0.25+N27*0.1+P27+R27+10</f>
        <v>12</v>
      </c>
      <c r="W27" s="15"/>
      <c r="X27" s="13">
        <f t="shared" si="1"/>
        <v>16.8</v>
      </c>
      <c r="Y27" s="13"/>
      <c r="Z27" s="7"/>
      <c r="AA27" s="7"/>
    </row>
    <row r="28" spans="1:27" ht="12.75">
      <c r="A28" s="7" t="s">
        <v>28</v>
      </c>
      <c r="B28" s="7" t="s">
        <v>36</v>
      </c>
      <c r="C28" s="9">
        <v>80</v>
      </c>
      <c r="D28" s="9"/>
      <c r="E28" s="9">
        <v>85</v>
      </c>
      <c r="F28" s="9"/>
      <c r="G28" s="9"/>
      <c r="H28" s="9">
        <v>40</v>
      </c>
      <c r="I28" s="9"/>
      <c r="J28" s="9">
        <v>40</v>
      </c>
      <c r="K28" s="9"/>
      <c r="L28" s="9">
        <v>60</v>
      </c>
      <c r="M28" s="9"/>
      <c r="N28" s="9">
        <v>80</v>
      </c>
      <c r="O28" s="9"/>
      <c r="P28" s="9"/>
      <c r="Q28" s="9"/>
      <c r="R28" s="9"/>
      <c r="S28" s="9"/>
      <c r="T28" s="13">
        <v>87</v>
      </c>
      <c r="U28" s="13"/>
      <c r="V28" s="9">
        <f t="shared" si="2"/>
        <v>64</v>
      </c>
      <c r="W28" s="9"/>
      <c r="X28" s="13">
        <f t="shared" si="1"/>
        <v>70.96</v>
      </c>
      <c r="Y28" s="13"/>
      <c r="Z28" s="7"/>
      <c r="AA28" s="7"/>
    </row>
    <row r="29" spans="1:27" ht="12.75">
      <c r="A29" s="7" t="s">
        <v>28</v>
      </c>
      <c r="B29" s="7" t="s">
        <v>37</v>
      </c>
      <c r="C29" s="9">
        <v>86</v>
      </c>
      <c r="D29" s="9"/>
      <c r="E29" s="9">
        <v>91</v>
      </c>
      <c r="F29" s="9"/>
      <c r="G29" s="9"/>
      <c r="H29" s="9">
        <v>70</v>
      </c>
      <c r="I29" s="9"/>
      <c r="J29" s="9">
        <v>60</v>
      </c>
      <c r="K29" s="9"/>
      <c r="L29" s="9">
        <v>60</v>
      </c>
      <c r="M29" s="9"/>
      <c r="N29" s="9">
        <v>100</v>
      </c>
      <c r="O29" s="9"/>
      <c r="P29" s="9"/>
      <c r="Q29" s="9"/>
      <c r="R29" s="9"/>
      <c r="S29" s="9"/>
      <c r="T29" s="13">
        <v>92</v>
      </c>
      <c r="U29" s="13"/>
      <c r="V29" s="9">
        <f t="shared" si="2"/>
        <v>76.7</v>
      </c>
      <c r="W29" s="9"/>
      <c r="X29" s="13">
        <f t="shared" si="1"/>
        <v>84.06</v>
      </c>
      <c r="Y29" s="13"/>
      <c r="Z29" s="7"/>
      <c r="AA29" s="7"/>
    </row>
    <row r="30" spans="1:27" ht="12.75">
      <c r="A30" s="7" t="s">
        <v>28</v>
      </c>
      <c r="B30" s="7" t="s">
        <v>38</v>
      </c>
      <c r="C30" s="9">
        <v>100</v>
      </c>
      <c r="D30" s="9"/>
      <c r="E30" s="9">
        <v>105</v>
      </c>
      <c r="F30" s="9"/>
      <c r="G30" s="9"/>
      <c r="H30" s="9">
        <v>40</v>
      </c>
      <c r="I30" s="9"/>
      <c r="J30" s="9">
        <v>30</v>
      </c>
      <c r="K30" s="9"/>
      <c r="L30" s="9">
        <v>110</v>
      </c>
      <c r="M30" s="9"/>
      <c r="N30" s="9">
        <v>35</v>
      </c>
      <c r="O30" s="9"/>
      <c r="P30" s="9"/>
      <c r="Q30" s="9"/>
      <c r="R30" s="9"/>
      <c r="S30" s="9"/>
      <c r="T30" s="13">
        <v>72.5</v>
      </c>
      <c r="U30" s="13"/>
      <c r="V30" s="9">
        <f t="shared" si="2"/>
        <v>75</v>
      </c>
      <c r="W30" s="9"/>
      <c r="X30" s="13">
        <f t="shared" si="1"/>
        <v>80.8</v>
      </c>
      <c r="Y30" s="13"/>
      <c r="Z30" s="7"/>
      <c r="AA30" s="7"/>
    </row>
    <row r="31" spans="1:27" ht="12.75">
      <c r="A31" s="7" t="s">
        <v>28</v>
      </c>
      <c r="B31" s="7" t="s">
        <v>39</v>
      </c>
      <c r="C31" s="9">
        <v>60</v>
      </c>
      <c r="D31" s="9"/>
      <c r="E31" s="9">
        <v>65</v>
      </c>
      <c r="F31" s="9"/>
      <c r="G31" s="9"/>
      <c r="H31" s="9">
        <v>40</v>
      </c>
      <c r="I31" s="9"/>
      <c r="J31" s="9">
        <v>30</v>
      </c>
      <c r="K31" s="9"/>
      <c r="L31" s="9">
        <v>70</v>
      </c>
      <c r="M31" s="9"/>
      <c r="N31" s="9">
        <v>70</v>
      </c>
      <c r="O31" s="9"/>
      <c r="P31" s="9"/>
      <c r="Q31" s="9"/>
      <c r="R31" s="9">
        <v>-2.5</v>
      </c>
      <c r="S31" s="9"/>
      <c r="T31" s="13">
        <v>47.89</v>
      </c>
      <c r="U31" s="13"/>
      <c r="V31" s="15">
        <f t="shared" si="2"/>
        <v>58</v>
      </c>
      <c r="W31" s="15"/>
      <c r="X31" s="13">
        <f t="shared" si="1"/>
        <v>61.8312</v>
      </c>
      <c r="Y31" s="13"/>
      <c r="Z31" s="7"/>
      <c r="AA31" s="7"/>
    </row>
    <row r="32" spans="1:27" ht="12.75">
      <c r="A32" s="7" t="s">
        <v>28</v>
      </c>
      <c r="B32" s="7" t="s">
        <v>40</v>
      </c>
      <c r="C32" s="9">
        <v>47</v>
      </c>
      <c r="D32" s="9"/>
      <c r="E32" s="9">
        <v>52</v>
      </c>
      <c r="F32" s="9"/>
      <c r="G32" s="9"/>
      <c r="H32" s="9">
        <v>60</v>
      </c>
      <c r="I32" s="9"/>
      <c r="J32" s="9">
        <v>100</v>
      </c>
      <c r="K32" s="9"/>
      <c r="L32" s="9">
        <v>80</v>
      </c>
      <c r="M32" s="9"/>
      <c r="N32" s="9">
        <v>0</v>
      </c>
      <c r="O32" s="9"/>
      <c r="P32" s="9"/>
      <c r="Q32" s="9"/>
      <c r="R32" s="9">
        <v>-2.5</v>
      </c>
      <c r="S32" s="9"/>
      <c r="T32" s="13">
        <v>45.79</v>
      </c>
      <c r="U32" s="13"/>
      <c r="V32" s="9">
        <f t="shared" si="2"/>
        <v>62.9</v>
      </c>
      <c r="W32" s="9"/>
      <c r="X32" s="13">
        <f t="shared" si="1"/>
        <v>66.5632</v>
      </c>
      <c r="Y32" s="13"/>
      <c r="Z32" s="7"/>
      <c r="AA32" s="7"/>
    </row>
    <row r="33" spans="1:27" ht="12.75">
      <c r="A33" s="7" t="s">
        <v>28</v>
      </c>
      <c r="B33" s="7" t="s">
        <v>41</v>
      </c>
      <c r="C33" s="9">
        <v>20</v>
      </c>
      <c r="D33" s="9"/>
      <c r="E33" s="9">
        <v>25</v>
      </c>
      <c r="F33" s="9"/>
      <c r="G33" s="9"/>
      <c r="H33" s="9">
        <v>20</v>
      </c>
      <c r="I33" s="9"/>
      <c r="J33" s="9">
        <v>30</v>
      </c>
      <c r="K33" s="9"/>
      <c r="L33" s="9">
        <v>40</v>
      </c>
      <c r="M33" s="9"/>
      <c r="N33" s="9">
        <v>80</v>
      </c>
      <c r="O33" s="9"/>
      <c r="P33" s="9"/>
      <c r="Q33" s="9"/>
      <c r="R33" s="9">
        <v>-2.5</v>
      </c>
      <c r="S33" s="9"/>
      <c r="T33" s="13">
        <v>44.74</v>
      </c>
      <c r="U33" s="13"/>
      <c r="V33" s="15">
        <f t="shared" si="2"/>
        <v>38.5</v>
      </c>
      <c r="W33" s="15"/>
      <c r="X33" s="13">
        <f t="shared" si="1"/>
        <v>42.0792</v>
      </c>
      <c r="Y33" s="13"/>
      <c r="Z33" s="7"/>
      <c r="AA33" s="7"/>
    </row>
    <row r="34" spans="1:27" ht="14.25">
      <c r="A34" s="7" t="s">
        <v>28</v>
      </c>
      <c r="B34" s="7" t="s">
        <v>42</v>
      </c>
      <c r="C34" s="9">
        <v>80</v>
      </c>
      <c r="D34" s="9"/>
      <c r="E34" s="9">
        <v>85</v>
      </c>
      <c r="F34" s="9"/>
      <c r="G34" s="9"/>
      <c r="H34" s="9">
        <v>80</v>
      </c>
      <c r="I34" s="9"/>
      <c r="J34" s="9">
        <v>70</v>
      </c>
      <c r="K34" s="9"/>
      <c r="L34" s="9">
        <v>70</v>
      </c>
      <c r="M34" s="9"/>
      <c r="N34" s="9">
        <v>50</v>
      </c>
      <c r="O34" s="9"/>
      <c r="P34" s="9">
        <v>-2.5</v>
      </c>
      <c r="Q34" s="9"/>
      <c r="R34" s="9"/>
      <c r="S34" s="9"/>
      <c r="T34" s="13">
        <v>47.5</v>
      </c>
      <c r="U34" s="13"/>
      <c r="V34" s="9">
        <f t="shared" si="2"/>
        <v>74</v>
      </c>
      <c r="W34" s="9"/>
      <c r="X34" s="13">
        <f t="shared" si="1"/>
        <v>77.8</v>
      </c>
      <c r="Y34" s="13"/>
      <c r="Z34" s="8" t="s">
        <v>91</v>
      </c>
      <c r="AA34" s="9"/>
    </row>
    <row r="35" spans="1:27" ht="12.75">
      <c r="A35" s="7" t="s">
        <v>28</v>
      </c>
      <c r="B35" s="7" t="s">
        <v>43</v>
      </c>
      <c r="C35" s="9">
        <v>67</v>
      </c>
      <c r="D35" s="9"/>
      <c r="E35" s="9">
        <v>69.5</v>
      </c>
      <c r="F35" s="9"/>
      <c r="G35" s="9"/>
      <c r="H35" s="9">
        <v>60</v>
      </c>
      <c r="I35" s="9"/>
      <c r="J35" s="9">
        <v>0</v>
      </c>
      <c r="K35" s="9"/>
      <c r="L35" s="9">
        <v>60</v>
      </c>
      <c r="M35" s="9"/>
      <c r="N35" s="9">
        <v>65</v>
      </c>
      <c r="O35" s="9"/>
      <c r="P35" s="9"/>
      <c r="Q35" s="9"/>
      <c r="R35" s="9"/>
      <c r="S35" s="9"/>
      <c r="T35" s="13">
        <v>93.5</v>
      </c>
      <c r="U35" s="13"/>
      <c r="V35" s="9">
        <f t="shared" si="2"/>
        <v>60.4</v>
      </c>
      <c r="W35" s="9"/>
      <c r="X35" s="13">
        <f t="shared" si="1"/>
        <v>67.88</v>
      </c>
      <c r="Y35" s="13"/>
      <c r="Z35" s="7"/>
      <c r="AA35" s="7"/>
    </row>
    <row r="36" spans="1:27" ht="14.25">
      <c r="A36" s="7" t="s">
        <v>28</v>
      </c>
      <c r="B36" s="7" t="s">
        <v>44</v>
      </c>
      <c r="C36" s="9">
        <v>30</v>
      </c>
      <c r="D36" s="9"/>
      <c r="E36" s="9">
        <v>35</v>
      </c>
      <c r="F36" s="9"/>
      <c r="G36" s="9"/>
      <c r="H36" s="9">
        <v>40</v>
      </c>
      <c r="I36" s="9"/>
      <c r="J36" s="9">
        <v>0</v>
      </c>
      <c r="K36" s="9"/>
      <c r="L36" s="9">
        <v>50</v>
      </c>
      <c r="M36" s="9"/>
      <c r="N36" s="8">
        <v>0</v>
      </c>
      <c r="O36" s="9"/>
      <c r="P36" s="9">
        <v>-5</v>
      </c>
      <c r="Q36" s="9"/>
      <c r="R36" s="9">
        <v>-5</v>
      </c>
      <c r="S36" s="9"/>
      <c r="T36" s="13">
        <v>52.22</v>
      </c>
      <c r="U36" s="13"/>
      <c r="V36" s="15">
        <f>E36*0.2+H36*0.25+J36*0.1+L36*0.25+P36+R36+10</f>
        <v>29.5</v>
      </c>
      <c r="W36" s="15"/>
      <c r="X36" s="13">
        <f t="shared" si="1"/>
        <v>33.6776</v>
      </c>
      <c r="Y36" s="13"/>
      <c r="Z36" s="16" t="s">
        <v>83</v>
      </c>
      <c r="AA36" s="7"/>
    </row>
    <row r="37" spans="1:27" ht="12.75">
      <c r="A37" s="7" t="s">
        <v>28</v>
      </c>
      <c r="B37" s="7" t="s">
        <v>45</v>
      </c>
      <c r="C37" s="9">
        <v>67</v>
      </c>
      <c r="D37" s="9"/>
      <c r="E37" s="9">
        <v>72</v>
      </c>
      <c r="F37" s="9"/>
      <c r="G37" s="9"/>
      <c r="H37" s="9">
        <v>60</v>
      </c>
      <c r="I37" s="9"/>
      <c r="J37" s="9">
        <v>0</v>
      </c>
      <c r="K37" s="9"/>
      <c r="L37" s="9">
        <v>40</v>
      </c>
      <c r="M37" s="9"/>
      <c r="N37" s="9">
        <v>65</v>
      </c>
      <c r="O37" s="9"/>
      <c r="P37" s="9"/>
      <c r="Q37" s="9"/>
      <c r="R37" s="9"/>
      <c r="S37" s="9"/>
      <c r="T37" s="13">
        <v>71</v>
      </c>
      <c r="U37" s="13"/>
      <c r="V37" s="15">
        <f>E37*0.2+H37*0.25+J37*0.1+L37*0.25+N37*0.1+P37+R37+10</f>
        <v>55.9</v>
      </c>
      <c r="W37" s="15"/>
      <c r="X37" s="13">
        <f t="shared" si="1"/>
        <v>61.58</v>
      </c>
      <c r="Y37" s="13"/>
      <c r="Z37" s="7"/>
      <c r="AA37" s="7"/>
    </row>
    <row r="38" spans="1:27" ht="12.75">
      <c r="A38" s="7" t="s">
        <v>28</v>
      </c>
      <c r="B38" s="7" t="s">
        <v>46</v>
      </c>
      <c r="C38" s="9">
        <v>80</v>
      </c>
      <c r="D38" s="9"/>
      <c r="E38" s="9">
        <v>80</v>
      </c>
      <c r="F38" s="9"/>
      <c r="G38" s="9"/>
      <c r="H38" s="9">
        <v>60</v>
      </c>
      <c r="I38" s="9"/>
      <c r="J38" s="9">
        <v>0</v>
      </c>
      <c r="K38" s="9"/>
      <c r="L38" s="9">
        <v>40</v>
      </c>
      <c r="M38" s="9"/>
      <c r="N38" s="9">
        <v>70</v>
      </c>
      <c r="O38" s="9"/>
      <c r="P38" s="9"/>
      <c r="Q38" s="9"/>
      <c r="R38" s="9"/>
      <c r="S38" s="9"/>
      <c r="T38" s="13">
        <v>64</v>
      </c>
      <c r="U38" s="13"/>
      <c r="V38" s="15">
        <f>E38*0.2+H38*0.25+J38*0.1+L38*0.25+N38*0.1+P38+R38+10</f>
        <v>58</v>
      </c>
      <c r="W38" s="15"/>
      <c r="X38" s="13">
        <f t="shared" si="1"/>
        <v>63.12</v>
      </c>
      <c r="Y38" s="13"/>
      <c r="Z38" s="7"/>
      <c r="AA38" s="7"/>
    </row>
    <row r="39" spans="1:27" ht="12.75">
      <c r="A39" s="7" t="s">
        <v>28</v>
      </c>
      <c r="B39" s="7" t="s">
        <v>47</v>
      </c>
      <c r="C39" s="9">
        <v>20</v>
      </c>
      <c r="D39" s="9"/>
      <c r="E39" s="9">
        <v>25</v>
      </c>
      <c r="F39" s="9"/>
      <c r="G39" s="9"/>
      <c r="H39" s="9">
        <v>20</v>
      </c>
      <c r="I39" s="9"/>
      <c r="J39" s="9">
        <v>30</v>
      </c>
      <c r="K39" s="9"/>
      <c r="L39" s="9">
        <v>20</v>
      </c>
      <c r="M39" s="9"/>
      <c r="N39" s="9">
        <v>15</v>
      </c>
      <c r="O39" s="9"/>
      <c r="P39" s="9"/>
      <c r="Q39" s="9"/>
      <c r="R39" s="9">
        <v>-5</v>
      </c>
      <c r="S39" s="9"/>
      <c r="T39" s="13">
        <v>36.11</v>
      </c>
      <c r="U39" s="13"/>
      <c r="V39" s="15">
        <f>E39*0.2+H39*0.25+J39*0.1+L39*0.25+N39*0.1+P39+R39+10</f>
        <v>24.5</v>
      </c>
      <c r="W39" s="15"/>
      <c r="X39" s="13">
        <f t="shared" si="1"/>
        <v>27.3888</v>
      </c>
      <c r="Y39" s="13"/>
      <c r="Z39" s="7"/>
      <c r="AA39" s="7"/>
    </row>
    <row r="40" spans="1:27" ht="12.75">
      <c r="A40" s="7" t="s">
        <v>28</v>
      </c>
      <c r="B40" s="7" t="s">
        <v>48</v>
      </c>
      <c r="C40" s="9">
        <v>100</v>
      </c>
      <c r="D40" s="9"/>
      <c r="E40" s="9">
        <v>105</v>
      </c>
      <c r="F40" s="9"/>
      <c r="G40" s="9"/>
      <c r="H40" s="9">
        <v>100</v>
      </c>
      <c r="I40" s="9"/>
      <c r="J40" s="9">
        <v>100</v>
      </c>
      <c r="K40" s="9"/>
      <c r="L40" s="9">
        <v>70</v>
      </c>
      <c r="M40" s="9"/>
      <c r="N40" s="9">
        <v>100</v>
      </c>
      <c r="O40" s="9"/>
      <c r="P40" s="9"/>
      <c r="Q40" s="9"/>
      <c r="R40" s="9">
        <v>-2.5</v>
      </c>
      <c r="S40" s="9"/>
      <c r="T40" s="13">
        <v>49.47</v>
      </c>
      <c r="U40" s="13"/>
      <c r="V40" s="9">
        <f>E40*0.2+H40*0.25+J40*0.1+L40*0.25+N40*0.1+P40+R40+10</f>
        <v>91</v>
      </c>
      <c r="W40" s="9"/>
      <c r="X40" s="13">
        <f t="shared" si="1"/>
        <v>94.9576</v>
      </c>
      <c r="Y40" s="13"/>
      <c r="Z40" s="7"/>
      <c r="AA40" s="7"/>
    </row>
    <row r="41" spans="1:27" ht="12.75">
      <c r="A41" s="7" t="s">
        <v>28</v>
      </c>
      <c r="B41" s="7" t="s">
        <v>49</v>
      </c>
      <c r="C41" s="9">
        <v>100</v>
      </c>
      <c r="D41" s="9"/>
      <c r="E41" s="9">
        <v>105</v>
      </c>
      <c r="F41" s="9"/>
      <c r="G41" s="9"/>
      <c r="H41" s="9">
        <v>70</v>
      </c>
      <c r="I41" s="9"/>
      <c r="J41" s="9">
        <v>30</v>
      </c>
      <c r="K41" s="9"/>
      <c r="L41" s="9">
        <v>40</v>
      </c>
      <c r="M41" s="9"/>
      <c r="N41" s="9">
        <v>15</v>
      </c>
      <c r="O41" s="9"/>
      <c r="P41" s="9"/>
      <c r="Q41" s="9"/>
      <c r="R41" s="9"/>
      <c r="S41" s="9"/>
      <c r="T41" s="13">
        <v>64.5</v>
      </c>
      <c r="U41" s="13"/>
      <c r="V41" s="9">
        <f>E41*0.2+H41*0.25+J41*0.1+L41*0.25+N41*0.1+P41+R41+10</f>
        <v>63</v>
      </c>
      <c r="W41" s="9"/>
      <c r="X41" s="13">
        <f t="shared" si="1"/>
        <v>68.16</v>
      </c>
      <c r="Y41" s="13"/>
      <c r="Z41" s="7"/>
      <c r="AA41" s="7"/>
    </row>
    <row r="42" spans="1:27" ht="14.25">
      <c r="A42" s="7" t="s">
        <v>28</v>
      </c>
      <c r="B42" s="7" t="s">
        <v>50</v>
      </c>
      <c r="C42" s="9">
        <v>60</v>
      </c>
      <c r="D42" s="9"/>
      <c r="E42" s="9">
        <v>65</v>
      </c>
      <c r="F42" s="9"/>
      <c r="G42" s="9"/>
      <c r="H42" s="9">
        <v>40</v>
      </c>
      <c r="I42" s="9"/>
      <c r="J42" s="9">
        <v>40</v>
      </c>
      <c r="K42" s="9"/>
      <c r="L42" s="8">
        <v>0</v>
      </c>
      <c r="M42" s="9"/>
      <c r="N42" s="8">
        <v>0</v>
      </c>
      <c r="O42" s="9"/>
      <c r="P42" s="9">
        <v>-5</v>
      </c>
      <c r="Q42" s="9"/>
      <c r="R42" s="9">
        <v>-10</v>
      </c>
      <c r="S42" s="9"/>
      <c r="T42" s="13">
        <v>15</v>
      </c>
      <c r="U42" s="13"/>
      <c r="V42" s="15">
        <f>E42*0.2+H42*0.25+J42*0.1+P42+R42+5+10</f>
        <v>27</v>
      </c>
      <c r="W42" s="15"/>
      <c r="X42" s="13">
        <f t="shared" si="1"/>
        <v>28.2</v>
      </c>
      <c r="Y42" s="13"/>
      <c r="Z42" s="8" t="s">
        <v>85</v>
      </c>
      <c r="AA42" s="8"/>
    </row>
    <row r="43" spans="1:27" ht="12.75">
      <c r="A43" s="7" t="s">
        <v>28</v>
      </c>
      <c r="B43" s="7" t="s">
        <v>51</v>
      </c>
      <c r="C43" s="9">
        <v>50</v>
      </c>
      <c r="D43" s="9"/>
      <c r="E43" s="9">
        <v>55</v>
      </c>
      <c r="F43" s="9"/>
      <c r="G43" s="9"/>
      <c r="H43" s="9">
        <v>20</v>
      </c>
      <c r="I43" s="9"/>
      <c r="J43" s="9">
        <v>40</v>
      </c>
      <c r="K43" s="9"/>
      <c r="L43" s="9">
        <v>80</v>
      </c>
      <c r="M43" s="9"/>
      <c r="N43" s="9">
        <v>35</v>
      </c>
      <c r="O43" s="9"/>
      <c r="P43" s="9"/>
      <c r="Q43" s="9"/>
      <c r="R43" s="9">
        <v>-2.5</v>
      </c>
      <c r="S43" s="9"/>
      <c r="T43" s="13">
        <v>65.79</v>
      </c>
      <c r="U43" s="13"/>
      <c r="V43" s="15">
        <f>E43*0.2+H43*0.25+J43*0.1+L43*0.25+N43*0.1+P43+R43+10</f>
        <v>51</v>
      </c>
      <c r="W43" s="15"/>
      <c r="X43" s="13">
        <f t="shared" si="1"/>
        <v>56.2632</v>
      </c>
      <c r="Y43" s="13"/>
      <c r="Z43" s="7"/>
      <c r="AA43" s="7"/>
    </row>
    <row r="44" spans="1:27" ht="12.75">
      <c r="A44" s="7" t="s">
        <v>28</v>
      </c>
      <c r="B44" s="7" t="s">
        <v>52</v>
      </c>
      <c r="C44" s="9">
        <v>57</v>
      </c>
      <c r="D44" s="9"/>
      <c r="E44" s="9">
        <v>62</v>
      </c>
      <c r="F44" s="9"/>
      <c r="G44" s="9"/>
      <c r="H44" s="9">
        <v>40</v>
      </c>
      <c r="I44" s="9"/>
      <c r="J44" s="9">
        <v>40</v>
      </c>
      <c r="K44" s="9"/>
      <c r="L44" s="9">
        <v>10</v>
      </c>
      <c r="M44" s="9"/>
      <c r="N44" s="9">
        <v>110</v>
      </c>
      <c r="O44" s="9"/>
      <c r="P44" s="9"/>
      <c r="Q44" s="9"/>
      <c r="R44" s="9"/>
      <c r="S44" s="9"/>
      <c r="T44" s="13">
        <v>77.5</v>
      </c>
      <c r="U44" s="13"/>
      <c r="V44" s="15">
        <f>E44*0.2+H44*0.25+J44*0.1+L44*0.25+N44*0.1+P44+R44+10</f>
        <v>49.9</v>
      </c>
      <c r="W44" s="15"/>
      <c r="X44" s="13">
        <f t="shared" si="1"/>
        <v>56.1</v>
      </c>
      <c r="Y44" s="13"/>
      <c r="Z44" s="7"/>
      <c r="AA44" s="7"/>
    </row>
    <row r="45" spans="1:27" ht="12.75">
      <c r="A45" s="7" t="s">
        <v>28</v>
      </c>
      <c r="B45" s="7" t="s">
        <v>53</v>
      </c>
      <c r="C45" s="9">
        <v>44</v>
      </c>
      <c r="D45" s="9"/>
      <c r="E45" s="9">
        <v>49</v>
      </c>
      <c r="F45" s="9"/>
      <c r="G45" s="9"/>
      <c r="H45" s="9">
        <v>80</v>
      </c>
      <c r="I45" s="9"/>
      <c r="J45" s="9">
        <v>60</v>
      </c>
      <c r="K45" s="9"/>
      <c r="L45" s="9">
        <v>40</v>
      </c>
      <c r="M45" s="9"/>
      <c r="N45" s="9">
        <v>100</v>
      </c>
      <c r="O45" s="9"/>
      <c r="P45" s="9"/>
      <c r="Q45" s="9"/>
      <c r="R45" s="9"/>
      <c r="S45" s="9"/>
      <c r="T45" s="13">
        <v>84.5</v>
      </c>
      <c r="U45" s="13"/>
      <c r="V45" s="9">
        <f>E45*0.2+H45*0.25+J45*0.1+L45*0.25+N45*0.1+P45+R45+10</f>
        <v>65.8</v>
      </c>
      <c r="W45" s="9"/>
      <c r="X45" s="13">
        <f t="shared" si="1"/>
        <v>72.56</v>
      </c>
      <c r="Y45" s="13"/>
      <c r="Z45" s="7"/>
      <c r="AA45" s="7"/>
    </row>
    <row r="46" spans="1:27" ht="12.75">
      <c r="A46" s="7" t="s">
        <v>28</v>
      </c>
      <c r="B46" s="7" t="s">
        <v>54</v>
      </c>
      <c r="C46" s="9">
        <v>40</v>
      </c>
      <c r="D46" s="9"/>
      <c r="E46" s="9">
        <v>45</v>
      </c>
      <c r="F46" s="9"/>
      <c r="G46" s="9"/>
      <c r="H46" s="9">
        <v>20</v>
      </c>
      <c r="I46" s="9"/>
      <c r="J46" s="9">
        <v>30</v>
      </c>
      <c r="K46" s="9"/>
      <c r="L46" s="9">
        <v>60</v>
      </c>
      <c r="M46" s="9"/>
      <c r="N46" s="9">
        <v>50</v>
      </c>
      <c r="O46" s="9"/>
      <c r="P46" s="9"/>
      <c r="Q46" s="9"/>
      <c r="R46" s="9"/>
      <c r="S46" s="9"/>
      <c r="T46" s="13">
        <v>39</v>
      </c>
      <c r="U46" s="13"/>
      <c r="V46" s="15">
        <f>E46*0.2+H46*0.25+J46*0.1+L46*0.25+N46*0.1+P46+R46+10</f>
        <v>47</v>
      </c>
      <c r="W46" s="15"/>
      <c r="X46" s="13">
        <f t="shared" si="1"/>
        <v>50.12</v>
      </c>
      <c r="Y46" s="13"/>
      <c r="Z46" s="7"/>
      <c r="AA46" s="7"/>
    </row>
    <row r="47" spans="1:27" ht="12.75">
      <c r="A47" s="7" t="s">
        <v>28</v>
      </c>
      <c r="B47" s="7" t="s">
        <v>55</v>
      </c>
      <c r="C47" s="9">
        <v>100</v>
      </c>
      <c r="D47" s="9"/>
      <c r="E47" s="9">
        <v>105</v>
      </c>
      <c r="F47" s="9"/>
      <c r="G47" s="9"/>
      <c r="H47" s="9">
        <v>60</v>
      </c>
      <c r="I47" s="9"/>
      <c r="J47" s="9">
        <v>70</v>
      </c>
      <c r="K47" s="9"/>
      <c r="L47" s="9">
        <v>60</v>
      </c>
      <c r="M47" s="9"/>
      <c r="N47" s="9">
        <v>110</v>
      </c>
      <c r="O47" s="9"/>
      <c r="P47" s="9"/>
      <c r="Q47" s="9"/>
      <c r="R47" s="9"/>
      <c r="S47" s="9"/>
      <c r="T47" s="13">
        <v>73</v>
      </c>
      <c r="U47" s="13"/>
      <c r="V47" s="9">
        <f>E47*0.2+H47*0.25+J47*0.1+L47*0.25+N47*0.1+P47+R47+10</f>
        <v>79</v>
      </c>
      <c r="W47" s="9"/>
      <c r="X47" s="13">
        <f t="shared" si="1"/>
        <v>84.84</v>
      </c>
      <c r="Y47" s="13"/>
      <c r="Z47" s="7"/>
      <c r="AA47" s="7"/>
    </row>
    <row r="48" spans="1:27" ht="14.25">
      <c r="A48" s="7" t="s">
        <v>28</v>
      </c>
      <c r="B48" s="7" t="s">
        <v>56</v>
      </c>
      <c r="C48" s="9">
        <v>30</v>
      </c>
      <c r="D48" s="9"/>
      <c r="E48" s="9">
        <v>35</v>
      </c>
      <c r="F48" s="9"/>
      <c r="G48" s="9"/>
      <c r="H48" s="9">
        <v>60</v>
      </c>
      <c r="I48" s="9"/>
      <c r="J48" s="9">
        <v>70</v>
      </c>
      <c r="K48" s="9"/>
      <c r="L48" s="9">
        <v>40</v>
      </c>
      <c r="M48" s="9"/>
      <c r="N48" s="8">
        <v>0</v>
      </c>
      <c r="O48" s="9"/>
      <c r="P48" s="9">
        <v>-5</v>
      </c>
      <c r="Q48" s="9"/>
      <c r="R48" s="9">
        <v>-10</v>
      </c>
      <c r="S48" s="9"/>
      <c r="T48" s="13">
        <v>81.25</v>
      </c>
      <c r="U48" s="13"/>
      <c r="V48" s="15">
        <f>E48*0.2+H48*0.25+J48*0.1+L48*0.25+P48+R48+10+5</f>
        <v>39</v>
      </c>
      <c r="W48" s="15"/>
      <c r="X48" s="13">
        <f t="shared" si="1"/>
        <v>45.5</v>
      </c>
      <c r="Y48" s="13"/>
      <c r="Z48" s="8" t="s">
        <v>91</v>
      </c>
      <c r="AA48" s="9"/>
    </row>
    <row r="49" spans="1:27" ht="12.75">
      <c r="A49" s="7" t="s">
        <v>28</v>
      </c>
      <c r="B49" s="7" t="s">
        <v>57</v>
      </c>
      <c r="C49" s="9">
        <v>100</v>
      </c>
      <c r="D49" s="9"/>
      <c r="E49" s="9">
        <v>105</v>
      </c>
      <c r="F49" s="9"/>
      <c r="G49" s="9"/>
      <c r="H49" s="9">
        <v>100</v>
      </c>
      <c r="I49" s="9"/>
      <c r="J49" s="9">
        <v>30</v>
      </c>
      <c r="K49" s="9"/>
      <c r="L49" s="9">
        <v>70</v>
      </c>
      <c r="M49" s="9"/>
      <c r="N49" s="9">
        <v>25</v>
      </c>
      <c r="O49" s="9"/>
      <c r="P49" s="9"/>
      <c r="Q49" s="9"/>
      <c r="R49" s="9"/>
      <c r="S49" s="9"/>
      <c r="T49" s="13">
        <v>62</v>
      </c>
      <c r="U49" s="13"/>
      <c r="V49" s="9">
        <f>E49*0.2+H49*0.25+J49*0.1+L49*0.25+N49*0.1+P49+R49+10</f>
        <v>79</v>
      </c>
      <c r="W49" s="9"/>
      <c r="X49" s="13">
        <f t="shared" si="1"/>
        <v>83.96</v>
      </c>
      <c r="Y49" s="13"/>
      <c r="Z49" s="7"/>
      <c r="AA49" s="7"/>
    </row>
    <row r="50" spans="1:27" ht="14.25">
      <c r="A50" s="7" t="s">
        <v>28</v>
      </c>
      <c r="B50" s="7" t="s">
        <v>58</v>
      </c>
      <c r="C50" s="9">
        <v>80</v>
      </c>
      <c r="D50" s="9"/>
      <c r="E50" s="9">
        <v>85</v>
      </c>
      <c r="F50" s="9"/>
      <c r="G50" s="9"/>
      <c r="H50" s="9">
        <v>80</v>
      </c>
      <c r="I50" s="9"/>
      <c r="J50" s="9">
        <v>70</v>
      </c>
      <c r="K50" s="9"/>
      <c r="L50" s="9">
        <v>80</v>
      </c>
      <c r="M50" s="9"/>
      <c r="N50" s="9">
        <v>0</v>
      </c>
      <c r="O50" s="9"/>
      <c r="P50" s="9">
        <v>-2.5</v>
      </c>
      <c r="Q50" s="9"/>
      <c r="R50" s="9">
        <v>-10</v>
      </c>
      <c r="S50" s="9"/>
      <c r="T50" s="13">
        <v>67.5</v>
      </c>
      <c r="U50" s="13"/>
      <c r="V50" s="9">
        <f>E50*0.2+H50*0.25+J50*0.1+L50*0.25+N50*0.1+P50+R50+10+2.5</f>
        <v>64</v>
      </c>
      <c r="W50" s="9"/>
      <c r="X50" s="13">
        <f t="shared" si="1"/>
        <v>69.4</v>
      </c>
      <c r="Y50" s="13"/>
      <c r="Z50" s="8" t="s">
        <v>91</v>
      </c>
      <c r="AA50" s="9"/>
    </row>
    <row r="51" spans="1:27" ht="12.75">
      <c r="A51" s="7" t="s">
        <v>28</v>
      </c>
      <c r="B51" s="7" t="s">
        <v>59</v>
      </c>
      <c r="C51" s="9">
        <v>84</v>
      </c>
      <c r="D51" s="9"/>
      <c r="E51" s="9">
        <v>89</v>
      </c>
      <c r="F51" s="9"/>
      <c r="G51" s="9"/>
      <c r="H51" s="9">
        <v>60</v>
      </c>
      <c r="I51" s="9"/>
      <c r="J51" s="9">
        <v>70</v>
      </c>
      <c r="K51" s="9"/>
      <c r="L51" s="9">
        <v>60</v>
      </c>
      <c r="M51" s="9"/>
      <c r="N51" s="9">
        <v>0</v>
      </c>
      <c r="O51" s="9"/>
      <c r="P51" s="9"/>
      <c r="Q51" s="9"/>
      <c r="R51" s="9"/>
      <c r="S51" s="9"/>
      <c r="T51" s="13">
        <v>88.5</v>
      </c>
      <c r="U51" s="13"/>
      <c r="V51" s="9">
        <f aca="true" t="shared" si="3" ref="V51:V63">E51*0.2+H51*0.25+J51*0.1+L51*0.25+N51*0.1+P51+R51+10</f>
        <v>64.8</v>
      </c>
      <c r="W51" s="9"/>
      <c r="X51" s="13">
        <f t="shared" si="1"/>
        <v>71.88</v>
      </c>
      <c r="Y51" s="13"/>
      <c r="Z51" s="7"/>
      <c r="AA51" s="7"/>
    </row>
    <row r="52" spans="1:27" ht="14.25">
      <c r="A52" s="7" t="s">
        <v>28</v>
      </c>
      <c r="B52" s="7" t="s">
        <v>60</v>
      </c>
      <c r="C52" s="9">
        <v>0</v>
      </c>
      <c r="D52" s="9"/>
      <c r="E52" s="9">
        <v>5</v>
      </c>
      <c r="F52" s="9"/>
      <c r="G52" s="9"/>
      <c r="H52" s="9">
        <v>60</v>
      </c>
      <c r="I52" s="9"/>
      <c r="J52" s="9">
        <v>70</v>
      </c>
      <c r="K52" s="9"/>
      <c r="L52" s="9">
        <v>70</v>
      </c>
      <c r="M52" s="9"/>
      <c r="N52" s="9">
        <v>85</v>
      </c>
      <c r="O52" s="9"/>
      <c r="P52" s="9">
        <v>-2.5</v>
      </c>
      <c r="Q52" s="9"/>
      <c r="R52" s="9">
        <v>-2.5</v>
      </c>
      <c r="S52" s="9"/>
      <c r="T52" s="13">
        <v>39.47</v>
      </c>
      <c r="U52" s="13"/>
      <c r="V52" s="15">
        <f t="shared" si="3"/>
        <v>54</v>
      </c>
      <c r="W52" s="15"/>
      <c r="X52" s="13">
        <f t="shared" si="1"/>
        <v>57.1576</v>
      </c>
      <c r="Y52" s="13"/>
      <c r="Z52" s="8" t="s">
        <v>85</v>
      </c>
      <c r="AA52" s="8"/>
    </row>
    <row r="53" spans="1:27" ht="12.75">
      <c r="A53" s="7" t="s">
        <v>28</v>
      </c>
      <c r="B53" s="7" t="s">
        <v>61</v>
      </c>
      <c r="C53" s="9">
        <v>57</v>
      </c>
      <c r="D53" s="9"/>
      <c r="E53" s="9">
        <v>62</v>
      </c>
      <c r="F53" s="9"/>
      <c r="G53" s="9"/>
      <c r="H53" s="9">
        <v>40</v>
      </c>
      <c r="I53" s="9"/>
      <c r="J53" s="9">
        <v>100</v>
      </c>
      <c r="K53" s="9"/>
      <c r="L53" s="9">
        <v>70</v>
      </c>
      <c r="M53" s="9"/>
      <c r="N53" s="9">
        <v>30</v>
      </c>
      <c r="O53" s="9"/>
      <c r="P53" s="9"/>
      <c r="Q53" s="9"/>
      <c r="R53" s="9"/>
      <c r="S53" s="9"/>
      <c r="T53" s="13">
        <v>83.5</v>
      </c>
      <c r="U53" s="13"/>
      <c r="V53" s="9">
        <f t="shared" si="3"/>
        <v>62.9</v>
      </c>
      <c r="W53" s="9"/>
      <c r="X53" s="13">
        <f t="shared" si="1"/>
        <v>69.58</v>
      </c>
      <c r="Y53" s="13"/>
      <c r="Z53" s="7"/>
      <c r="AA53" s="7"/>
    </row>
    <row r="54" spans="1:27" ht="12.75">
      <c r="A54" s="7" t="s">
        <v>28</v>
      </c>
      <c r="B54" s="7" t="s">
        <v>62</v>
      </c>
      <c r="C54" s="9">
        <v>70</v>
      </c>
      <c r="D54" s="9"/>
      <c r="E54" s="9">
        <v>75</v>
      </c>
      <c r="F54" s="9"/>
      <c r="G54" s="9"/>
      <c r="H54" s="9">
        <v>0</v>
      </c>
      <c r="I54" s="9"/>
      <c r="J54" s="9">
        <v>70</v>
      </c>
      <c r="K54" s="9"/>
      <c r="L54" s="9">
        <v>80</v>
      </c>
      <c r="M54" s="9"/>
      <c r="N54" s="9">
        <v>70</v>
      </c>
      <c r="O54" s="9"/>
      <c r="P54" s="9"/>
      <c r="Q54" s="9"/>
      <c r="R54" s="9"/>
      <c r="S54" s="9"/>
      <c r="T54" s="13">
        <v>86.84</v>
      </c>
      <c r="U54" s="13"/>
      <c r="V54" s="15">
        <f t="shared" si="3"/>
        <v>59</v>
      </c>
      <c r="W54" s="15"/>
      <c r="X54" s="13">
        <f t="shared" si="1"/>
        <v>65.9472</v>
      </c>
      <c r="Y54" s="13"/>
      <c r="Z54" s="7"/>
      <c r="AA54" s="7"/>
    </row>
    <row r="55" spans="1:27" ht="12.75">
      <c r="A55" s="7" t="s">
        <v>28</v>
      </c>
      <c r="B55" s="7" t="s">
        <v>63</v>
      </c>
      <c r="C55" s="9">
        <v>74</v>
      </c>
      <c r="D55" s="9"/>
      <c r="E55" s="9">
        <v>79</v>
      </c>
      <c r="F55" s="9"/>
      <c r="G55" s="9"/>
      <c r="H55" s="9">
        <v>40</v>
      </c>
      <c r="I55" s="9"/>
      <c r="J55" s="9">
        <v>70</v>
      </c>
      <c r="K55" s="9"/>
      <c r="L55" s="9">
        <v>40</v>
      </c>
      <c r="M55" s="9"/>
      <c r="N55" s="9">
        <v>65</v>
      </c>
      <c r="O55" s="9"/>
      <c r="P55" s="9"/>
      <c r="Q55" s="9"/>
      <c r="R55" s="9"/>
      <c r="S55" s="9"/>
      <c r="T55" s="13">
        <v>45.5</v>
      </c>
      <c r="U55" s="13"/>
      <c r="V55" s="15">
        <f t="shared" si="3"/>
        <v>59.3</v>
      </c>
      <c r="W55" s="15"/>
      <c r="X55" s="13">
        <f t="shared" si="1"/>
        <v>62.94</v>
      </c>
      <c r="Y55" s="13"/>
      <c r="Z55" s="7"/>
      <c r="AA55" s="7"/>
    </row>
    <row r="56" spans="1:27" ht="12.75">
      <c r="A56" s="7" t="s">
        <v>28</v>
      </c>
      <c r="B56" s="7" t="s">
        <v>64</v>
      </c>
      <c r="C56" s="9">
        <v>60</v>
      </c>
      <c r="D56" s="9"/>
      <c r="E56" s="9">
        <v>65</v>
      </c>
      <c r="F56" s="9"/>
      <c r="G56" s="9"/>
      <c r="H56" s="9">
        <v>20</v>
      </c>
      <c r="I56" s="9"/>
      <c r="J56" s="9">
        <v>100</v>
      </c>
      <c r="K56" s="9"/>
      <c r="L56" s="9">
        <v>90</v>
      </c>
      <c r="M56" s="9"/>
      <c r="N56" s="9">
        <v>0</v>
      </c>
      <c r="O56" s="9"/>
      <c r="P56" s="9"/>
      <c r="Q56" s="9"/>
      <c r="R56" s="9"/>
      <c r="S56" s="9"/>
      <c r="T56" s="13">
        <v>46</v>
      </c>
      <c r="U56" s="13"/>
      <c r="V56" s="9">
        <f t="shared" si="3"/>
        <v>60.5</v>
      </c>
      <c r="W56" s="9"/>
      <c r="X56" s="13">
        <f t="shared" si="1"/>
        <v>64.18</v>
      </c>
      <c r="Y56" s="13"/>
      <c r="Z56" s="7"/>
      <c r="AA56" s="7"/>
    </row>
    <row r="57" spans="1:27" ht="12.75">
      <c r="A57" s="7" t="s">
        <v>28</v>
      </c>
      <c r="B57" s="7" t="s">
        <v>65</v>
      </c>
      <c r="C57" s="9">
        <v>80</v>
      </c>
      <c r="D57" s="9"/>
      <c r="E57" s="9">
        <v>85</v>
      </c>
      <c r="F57" s="9"/>
      <c r="G57" s="9"/>
      <c r="H57" s="9">
        <v>80</v>
      </c>
      <c r="I57" s="9"/>
      <c r="J57" s="9">
        <v>100</v>
      </c>
      <c r="K57" s="9"/>
      <c r="L57" s="9">
        <v>40</v>
      </c>
      <c r="M57" s="9"/>
      <c r="N57" s="9">
        <v>0</v>
      </c>
      <c r="O57" s="9"/>
      <c r="P57" s="9"/>
      <c r="Q57" s="9"/>
      <c r="R57" s="9"/>
      <c r="S57" s="9"/>
      <c r="T57" s="13">
        <v>57.5</v>
      </c>
      <c r="U57" s="13"/>
      <c r="V57" s="9">
        <f t="shared" si="3"/>
        <v>67</v>
      </c>
      <c r="W57" s="9"/>
      <c r="X57" s="13">
        <f t="shared" si="1"/>
        <v>71.6</v>
      </c>
      <c r="Y57" s="13"/>
      <c r="Z57" s="7"/>
      <c r="AA57" s="7"/>
    </row>
    <row r="58" spans="1:27" ht="12.75">
      <c r="A58" s="7" t="s">
        <v>28</v>
      </c>
      <c r="B58" s="7" t="s">
        <v>66</v>
      </c>
      <c r="C58" s="9">
        <v>67</v>
      </c>
      <c r="D58" s="9"/>
      <c r="E58" s="9">
        <v>72</v>
      </c>
      <c r="F58" s="9"/>
      <c r="G58" s="9"/>
      <c r="H58" s="9">
        <v>60</v>
      </c>
      <c r="I58" s="9"/>
      <c r="J58" s="9">
        <v>70</v>
      </c>
      <c r="K58" s="9"/>
      <c r="L58" s="9">
        <v>20</v>
      </c>
      <c r="M58" s="9"/>
      <c r="N58" s="9">
        <v>100</v>
      </c>
      <c r="O58" s="9"/>
      <c r="P58" s="9"/>
      <c r="Q58" s="9"/>
      <c r="R58" s="9"/>
      <c r="S58" s="9"/>
      <c r="T58" s="13">
        <v>65.5</v>
      </c>
      <c r="U58" s="13"/>
      <c r="V58" s="9">
        <f t="shared" si="3"/>
        <v>61.4</v>
      </c>
      <c r="W58" s="9"/>
      <c r="X58" s="13">
        <f t="shared" si="1"/>
        <v>66.64</v>
      </c>
      <c r="Y58" s="13"/>
      <c r="Z58" s="7"/>
      <c r="AA58" s="7"/>
    </row>
    <row r="59" spans="1:27" ht="12.75">
      <c r="A59" s="7" t="s">
        <v>28</v>
      </c>
      <c r="B59" s="7" t="s">
        <v>67</v>
      </c>
      <c r="C59" s="9">
        <v>97</v>
      </c>
      <c r="D59" s="9"/>
      <c r="E59" s="9">
        <v>102</v>
      </c>
      <c r="F59" s="9"/>
      <c r="G59" s="9"/>
      <c r="H59" s="9">
        <v>60</v>
      </c>
      <c r="I59" s="9"/>
      <c r="J59" s="9">
        <v>100</v>
      </c>
      <c r="K59" s="9"/>
      <c r="L59" s="9">
        <v>50</v>
      </c>
      <c r="M59" s="9"/>
      <c r="N59" s="9">
        <v>45</v>
      </c>
      <c r="O59" s="9"/>
      <c r="P59" s="9"/>
      <c r="Q59" s="9"/>
      <c r="R59" s="9"/>
      <c r="S59" s="9"/>
      <c r="T59" s="13">
        <v>47.5</v>
      </c>
      <c r="U59" s="13"/>
      <c r="V59" s="9">
        <f t="shared" si="3"/>
        <v>72.4</v>
      </c>
      <c r="W59" s="9"/>
      <c r="X59" s="13">
        <f t="shared" si="1"/>
        <v>76.2</v>
      </c>
      <c r="Y59" s="13"/>
      <c r="Z59" s="7"/>
      <c r="AA59" s="7"/>
    </row>
    <row r="60" spans="1:27" ht="12.75">
      <c r="A60" s="7" t="s">
        <v>28</v>
      </c>
      <c r="B60" s="7" t="s">
        <v>68</v>
      </c>
      <c r="C60" s="9">
        <v>53</v>
      </c>
      <c r="D60" s="9"/>
      <c r="E60" s="9">
        <v>58</v>
      </c>
      <c r="F60" s="9"/>
      <c r="G60" s="9"/>
      <c r="H60" s="9">
        <v>40</v>
      </c>
      <c r="I60" s="9"/>
      <c r="J60" s="9">
        <v>70</v>
      </c>
      <c r="K60" s="9"/>
      <c r="L60" s="9">
        <v>50</v>
      </c>
      <c r="M60" s="9"/>
      <c r="N60" s="9">
        <v>30</v>
      </c>
      <c r="O60" s="9"/>
      <c r="P60" s="9"/>
      <c r="Q60" s="9"/>
      <c r="R60" s="9">
        <v>-10</v>
      </c>
      <c r="S60" s="9"/>
      <c r="T60" s="13">
        <v>49.33</v>
      </c>
      <c r="U60" s="13"/>
      <c r="V60" s="15">
        <f t="shared" si="3"/>
        <v>44.1</v>
      </c>
      <c r="W60" s="15"/>
      <c r="X60" s="13">
        <f t="shared" si="1"/>
        <v>48.0464</v>
      </c>
      <c r="Y60" s="13"/>
      <c r="Z60" s="7"/>
      <c r="AA60" s="7"/>
    </row>
    <row r="61" spans="1:27" ht="12.75">
      <c r="A61" s="7" t="s">
        <v>28</v>
      </c>
      <c r="B61" s="7" t="s">
        <v>69</v>
      </c>
      <c r="C61" s="9">
        <v>43</v>
      </c>
      <c r="D61" s="9"/>
      <c r="E61" s="9">
        <v>48</v>
      </c>
      <c r="F61" s="9"/>
      <c r="G61" s="9"/>
      <c r="H61" s="9">
        <v>20</v>
      </c>
      <c r="I61" s="9"/>
      <c r="J61" s="9">
        <v>30</v>
      </c>
      <c r="K61" s="9"/>
      <c r="L61" s="9">
        <v>30</v>
      </c>
      <c r="M61" s="9"/>
      <c r="N61" s="9">
        <v>0</v>
      </c>
      <c r="O61" s="9"/>
      <c r="P61" s="9"/>
      <c r="Q61" s="9"/>
      <c r="R61" s="9">
        <v>-7.5</v>
      </c>
      <c r="S61" s="9"/>
      <c r="T61" s="13">
        <v>67.65</v>
      </c>
      <c r="U61" s="13"/>
      <c r="V61" s="15">
        <f t="shared" si="3"/>
        <v>27.6</v>
      </c>
      <c r="W61" s="15"/>
      <c r="X61" s="13">
        <f t="shared" si="1"/>
        <v>33.012</v>
      </c>
      <c r="Y61" s="13"/>
      <c r="Z61" s="7"/>
      <c r="AA61" s="7"/>
    </row>
    <row r="62" spans="1:27" ht="14.25">
      <c r="A62" s="7" t="s">
        <v>28</v>
      </c>
      <c r="B62" s="7" t="s">
        <v>70</v>
      </c>
      <c r="C62" s="9">
        <v>47</v>
      </c>
      <c r="D62" s="9"/>
      <c r="E62" s="9">
        <v>52</v>
      </c>
      <c r="F62" s="9"/>
      <c r="G62" s="9"/>
      <c r="H62" s="9">
        <v>80</v>
      </c>
      <c r="I62" s="9"/>
      <c r="J62" s="9">
        <v>0</v>
      </c>
      <c r="K62" s="9"/>
      <c r="L62" s="9">
        <v>70</v>
      </c>
      <c r="M62" s="9"/>
      <c r="N62" s="9">
        <v>0</v>
      </c>
      <c r="O62" s="9"/>
      <c r="P62" s="9">
        <v>-2.5</v>
      </c>
      <c r="Q62" s="9"/>
      <c r="R62" s="9">
        <v>-2.5</v>
      </c>
      <c r="S62" s="9"/>
      <c r="T62" s="13">
        <v>63.68</v>
      </c>
      <c r="U62" s="13"/>
      <c r="V62" s="15">
        <f t="shared" si="3"/>
        <v>52.9</v>
      </c>
      <c r="W62" s="15"/>
      <c r="X62" s="13">
        <f t="shared" si="1"/>
        <v>57.9944</v>
      </c>
      <c r="Y62" s="13"/>
      <c r="Z62" s="8" t="s">
        <v>85</v>
      </c>
      <c r="AA62" s="8"/>
    </row>
    <row r="63" spans="1:27" ht="12.75">
      <c r="A63" s="7" t="s">
        <v>28</v>
      </c>
      <c r="B63" s="7" t="s">
        <v>71</v>
      </c>
      <c r="C63" s="9">
        <v>50</v>
      </c>
      <c r="D63" s="9"/>
      <c r="E63" s="9">
        <v>50</v>
      </c>
      <c r="F63" s="9"/>
      <c r="G63" s="9"/>
      <c r="H63" s="9">
        <v>50</v>
      </c>
      <c r="I63" s="9"/>
      <c r="J63" s="9">
        <v>70</v>
      </c>
      <c r="K63" s="9"/>
      <c r="L63" s="9">
        <v>40</v>
      </c>
      <c r="M63" s="9"/>
      <c r="N63" s="9">
        <v>0</v>
      </c>
      <c r="O63" s="9"/>
      <c r="P63" s="9"/>
      <c r="Q63" s="9"/>
      <c r="R63" s="9">
        <v>-2.5</v>
      </c>
      <c r="S63" s="9"/>
      <c r="T63" s="13">
        <v>65.26</v>
      </c>
      <c r="U63" s="13"/>
      <c r="V63" s="15">
        <f t="shared" si="3"/>
        <v>47</v>
      </c>
      <c r="W63" s="15"/>
      <c r="X63" s="13">
        <f t="shared" si="1"/>
        <v>52.2208</v>
      </c>
      <c r="Y63" s="13"/>
      <c r="Z63" s="7"/>
      <c r="AA63" s="7"/>
    </row>
    <row r="64" spans="1:27" ht="14.25">
      <c r="A64" s="17" t="s">
        <v>28</v>
      </c>
      <c r="B64" s="17" t="s">
        <v>72</v>
      </c>
      <c r="C64" s="15">
        <v>10</v>
      </c>
      <c r="D64" s="15"/>
      <c r="E64" s="15">
        <v>10</v>
      </c>
      <c r="F64" s="15"/>
      <c r="G64" s="15"/>
      <c r="H64" s="15">
        <v>20</v>
      </c>
      <c r="I64" s="15"/>
      <c r="J64" s="18">
        <v>0</v>
      </c>
      <c r="K64" s="15"/>
      <c r="L64" s="18">
        <v>0</v>
      </c>
      <c r="M64" s="15"/>
      <c r="N64" s="18">
        <v>0</v>
      </c>
      <c r="O64" s="15"/>
      <c r="P64" s="9">
        <v>-7.5</v>
      </c>
      <c r="Q64" s="9"/>
      <c r="R64" s="9">
        <v>-10</v>
      </c>
      <c r="S64" s="9"/>
      <c r="T64" s="19">
        <v>11.11</v>
      </c>
      <c r="U64" s="19"/>
      <c r="V64" s="15">
        <f>E64*0.2+H64*0.25+P64+R64+10+7.5</f>
        <v>7</v>
      </c>
      <c r="W64" s="15"/>
      <c r="X64" s="13">
        <f t="shared" si="1"/>
        <v>7.8888</v>
      </c>
      <c r="Y64" s="13"/>
      <c r="Z64" s="18" t="s">
        <v>84</v>
      </c>
      <c r="AA64" s="8"/>
    </row>
    <row r="65" spans="1:27" ht="12.75">
      <c r="A65" s="7" t="s">
        <v>28</v>
      </c>
      <c r="B65" s="7" t="s">
        <v>73</v>
      </c>
      <c r="C65" s="9">
        <v>70</v>
      </c>
      <c r="D65" s="9"/>
      <c r="E65" s="9">
        <v>75</v>
      </c>
      <c r="F65" s="9"/>
      <c r="G65" s="9"/>
      <c r="H65" s="9">
        <v>60</v>
      </c>
      <c r="I65" s="9"/>
      <c r="J65" s="9">
        <v>100</v>
      </c>
      <c r="K65" s="9"/>
      <c r="L65" s="9">
        <v>70</v>
      </c>
      <c r="M65" s="9"/>
      <c r="N65" s="9">
        <v>60</v>
      </c>
      <c r="O65" s="9"/>
      <c r="P65" s="9"/>
      <c r="Q65" s="9"/>
      <c r="R65" s="9"/>
      <c r="S65" s="9"/>
      <c r="T65" s="13">
        <v>89.5</v>
      </c>
      <c r="U65" s="13"/>
      <c r="V65" s="9">
        <f>E65*0.2+H65*0.25+J65*0.1+L65*0.25+N65*0.1+P65+R65+10</f>
        <v>73.5</v>
      </c>
      <c r="W65" s="9"/>
      <c r="X65" s="13">
        <f t="shared" si="1"/>
        <v>80.66</v>
      </c>
      <c r="Y65" s="13"/>
      <c r="Z65" s="7"/>
      <c r="AA65" s="7"/>
    </row>
    <row r="66" spans="1:27" ht="12.75">
      <c r="A66" s="7" t="s">
        <v>28</v>
      </c>
      <c r="B66" s="7" t="s">
        <v>74</v>
      </c>
      <c r="C66" s="9">
        <v>0</v>
      </c>
      <c r="D66" s="9"/>
      <c r="E66" s="9">
        <v>0</v>
      </c>
      <c r="F66" s="9"/>
      <c r="G66" s="9"/>
      <c r="H66" s="9">
        <v>20</v>
      </c>
      <c r="I66" s="9"/>
      <c r="J66" s="9">
        <v>30</v>
      </c>
      <c r="K66" s="9"/>
      <c r="L66" s="9">
        <v>30</v>
      </c>
      <c r="M66" s="9"/>
      <c r="N66" s="9">
        <v>0</v>
      </c>
      <c r="O66" s="9"/>
      <c r="P66" s="9"/>
      <c r="Q66" s="9"/>
      <c r="R66" s="9"/>
      <c r="S66" s="9"/>
      <c r="T66" s="13">
        <v>9</v>
      </c>
      <c r="U66" s="13"/>
      <c r="V66" s="15">
        <f>E66*0.2+H66*0.25+J66*0.1+L66*0.25+N66*0.1+P66+R66+10</f>
        <v>25.5</v>
      </c>
      <c r="W66" s="15"/>
      <c r="X66" s="13">
        <f t="shared" si="1"/>
        <v>26.22</v>
      </c>
      <c r="Y66" s="13"/>
      <c r="Z66" s="7"/>
      <c r="AA66" s="7"/>
    </row>
    <row r="67" spans="1:27" ht="12.75">
      <c r="A67" s="7" t="s">
        <v>28</v>
      </c>
      <c r="B67" s="7" t="s">
        <v>75</v>
      </c>
      <c r="C67" s="9">
        <v>50</v>
      </c>
      <c r="D67" s="9"/>
      <c r="E67" s="9">
        <v>55</v>
      </c>
      <c r="F67" s="9"/>
      <c r="G67" s="9"/>
      <c r="H67" s="9">
        <v>20</v>
      </c>
      <c r="I67" s="9"/>
      <c r="J67" s="9">
        <v>100</v>
      </c>
      <c r="K67" s="9"/>
      <c r="L67" s="9">
        <v>80</v>
      </c>
      <c r="M67" s="9"/>
      <c r="N67" s="9">
        <v>35</v>
      </c>
      <c r="O67" s="9"/>
      <c r="P67" s="9"/>
      <c r="Q67" s="9"/>
      <c r="R67" s="9"/>
      <c r="S67" s="9"/>
      <c r="T67" s="13">
        <v>91.5</v>
      </c>
      <c r="U67" s="13"/>
      <c r="V67" s="15">
        <f>E67*0.2+H67*0.25+J67*0.1+L67*0.25+N67*0.1+P67+R67+10</f>
        <v>59.5</v>
      </c>
      <c r="W67" s="15"/>
      <c r="X67" s="13">
        <f t="shared" si="1"/>
        <v>66.82</v>
      </c>
      <c r="Y67" s="13"/>
      <c r="Z67" s="7"/>
      <c r="AA67" s="7"/>
    </row>
    <row r="68" spans="1:27" ht="14.25">
      <c r="A68" s="7" t="s">
        <v>28</v>
      </c>
      <c r="B68" s="7" t="s">
        <v>76</v>
      </c>
      <c r="C68" s="8">
        <v>0</v>
      </c>
      <c r="D68" s="9"/>
      <c r="E68" s="8">
        <v>0</v>
      </c>
      <c r="F68" s="8"/>
      <c r="G68" s="8"/>
      <c r="H68" s="8">
        <v>0</v>
      </c>
      <c r="I68" s="8"/>
      <c r="J68" s="8">
        <v>0</v>
      </c>
      <c r="K68" s="9"/>
      <c r="L68" s="8">
        <v>0</v>
      </c>
      <c r="M68" s="9"/>
      <c r="N68" s="8">
        <v>0</v>
      </c>
      <c r="O68" s="9"/>
      <c r="P68" s="9">
        <v>-5</v>
      </c>
      <c r="Q68" s="9"/>
      <c r="R68" s="9">
        <v>-10</v>
      </c>
      <c r="S68" s="9"/>
      <c r="T68" s="9">
        <v>0</v>
      </c>
      <c r="U68" s="9"/>
      <c r="V68" s="9">
        <v>0</v>
      </c>
      <c r="W68" s="9"/>
      <c r="X68" s="13">
        <f t="shared" si="1"/>
        <v>0</v>
      </c>
      <c r="Y68" s="13"/>
      <c r="Z68" s="7"/>
      <c r="AA68" s="7"/>
    </row>
    <row r="69" spans="3:23" ht="12.75">
      <c r="C69" s="3">
        <f>AVERAGE(C4:D67)</f>
        <v>61.359375</v>
      </c>
      <c r="D69" s="3"/>
      <c r="E69" s="3">
        <f>AVERAGE(E4:E67)</f>
        <v>65.578125</v>
      </c>
      <c r="F69" s="3"/>
      <c r="G69" s="3"/>
      <c r="H69" s="3">
        <f>AVERAGE(H4:H67)</f>
        <v>48.90625</v>
      </c>
      <c r="I69" s="3"/>
      <c r="J69" s="3">
        <f>AVERAGE(J4:K67)</f>
        <v>53.75</v>
      </c>
      <c r="K69" s="3"/>
      <c r="L69" s="3">
        <f>AVERAGE(L4:M67)</f>
        <v>53.28125</v>
      </c>
      <c r="M69" s="3"/>
      <c r="N69" s="3">
        <f>AVERAGE(N4:O67)</f>
        <v>45.46875</v>
      </c>
      <c r="O69" s="3"/>
      <c r="P69" s="3"/>
      <c r="Q69" s="3"/>
      <c r="R69" s="3"/>
      <c r="S69" s="3"/>
      <c r="V69" s="3">
        <f>AVERAGE(V4:W68)</f>
        <v>54.91384615384617</v>
      </c>
      <c r="W69" s="3"/>
    </row>
    <row r="70" spans="19:23" ht="14.25">
      <c r="S70" s="4" t="s">
        <v>94</v>
      </c>
      <c r="T70" s="4"/>
      <c r="U70" s="4"/>
      <c r="V70" s="2" t="s">
        <v>93</v>
      </c>
      <c r="W70" s="3"/>
    </row>
  </sheetData>
  <sheetProtection/>
  <mergeCells count="760">
    <mergeCell ref="T68:U68"/>
    <mergeCell ref="X66:Y66"/>
    <mergeCell ref="X67:Y67"/>
    <mergeCell ref="X68:Y68"/>
    <mergeCell ref="Z64:AA64"/>
    <mergeCell ref="X59:Y59"/>
    <mergeCell ref="X60:Y60"/>
    <mergeCell ref="X61:Y61"/>
    <mergeCell ref="X62:Y62"/>
    <mergeCell ref="X63:Y63"/>
    <mergeCell ref="X65:Y65"/>
    <mergeCell ref="X53:Y53"/>
    <mergeCell ref="X54:Y54"/>
    <mergeCell ref="X55:Y55"/>
    <mergeCell ref="X56:Y56"/>
    <mergeCell ref="X57:Y57"/>
    <mergeCell ref="X58:Y58"/>
    <mergeCell ref="X64:Y64"/>
    <mergeCell ref="X47:Y47"/>
    <mergeCell ref="X48:Y48"/>
    <mergeCell ref="X49:Y49"/>
    <mergeCell ref="X50:Y50"/>
    <mergeCell ref="X51:Y51"/>
    <mergeCell ref="X52:Y52"/>
    <mergeCell ref="X41:Y41"/>
    <mergeCell ref="X42:Y42"/>
    <mergeCell ref="X43:Y43"/>
    <mergeCell ref="X44:Y44"/>
    <mergeCell ref="X45:Y45"/>
    <mergeCell ref="X46:Y46"/>
    <mergeCell ref="X35:Y35"/>
    <mergeCell ref="X36:Y36"/>
    <mergeCell ref="X37:Y37"/>
    <mergeCell ref="X38:Y38"/>
    <mergeCell ref="X39:Y39"/>
    <mergeCell ref="X40:Y40"/>
    <mergeCell ref="X29:Y29"/>
    <mergeCell ref="X30:Y30"/>
    <mergeCell ref="X31:Y31"/>
    <mergeCell ref="X32:Y32"/>
    <mergeCell ref="X33:Y33"/>
    <mergeCell ref="X34:Y34"/>
    <mergeCell ref="X23:Y23"/>
    <mergeCell ref="X24:Y24"/>
    <mergeCell ref="X25:Y25"/>
    <mergeCell ref="X26:Y26"/>
    <mergeCell ref="X27:Y27"/>
    <mergeCell ref="X28:Y28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T64:U64"/>
    <mergeCell ref="T65:U65"/>
    <mergeCell ref="T66:U66"/>
    <mergeCell ref="T67:U67"/>
    <mergeCell ref="X3:Y3"/>
    <mergeCell ref="X4:Y4"/>
    <mergeCell ref="X5:Y5"/>
    <mergeCell ref="X6:Y6"/>
    <mergeCell ref="X7:Y7"/>
    <mergeCell ref="T58:U58"/>
    <mergeCell ref="T59:U59"/>
    <mergeCell ref="T60:U60"/>
    <mergeCell ref="T61:U61"/>
    <mergeCell ref="T62:U62"/>
    <mergeCell ref="T63:U63"/>
    <mergeCell ref="T52:U52"/>
    <mergeCell ref="T53:U53"/>
    <mergeCell ref="T54:U54"/>
    <mergeCell ref="T55:U55"/>
    <mergeCell ref="T56:U56"/>
    <mergeCell ref="T57:U57"/>
    <mergeCell ref="T46:U46"/>
    <mergeCell ref="T47:U47"/>
    <mergeCell ref="T48:U48"/>
    <mergeCell ref="T49:U49"/>
    <mergeCell ref="T50:U50"/>
    <mergeCell ref="T51:U51"/>
    <mergeCell ref="T40:U40"/>
    <mergeCell ref="T41:U41"/>
    <mergeCell ref="T42:U42"/>
    <mergeCell ref="T43:U43"/>
    <mergeCell ref="T44:U44"/>
    <mergeCell ref="T45:U45"/>
    <mergeCell ref="T34:U34"/>
    <mergeCell ref="T35:U35"/>
    <mergeCell ref="T36:U36"/>
    <mergeCell ref="T37:U37"/>
    <mergeCell ref="T38:U38"/>
    <mergeCell ref="T39:U39"/>
    <mergeCell ref="T28:U28"/>
    <mergeCell ref="T29:U29"/>
    <mergeCell ref="T30:U30"/>
    <mergeCell ref="T31:U31"/>
    <mergeCell ref="T32:U32"/>
    <mergeCell ref="T33:U33"/>
    <mergeCell ref="T22:U22"/>
    <mergeCell ref="T23:U23"/>
    <mergeCell ref="T24:U24"/>
    <mergeCell ref="T25:U25"/>
    <mergeCell ref="T26:U26"/>
    <mergeCell ref="T27:U27"/>
    <mergeCell ref="H47:I47"/>
    <mergeCell ref="H46:I46"/>
    <mergeCell ref="H45:I45"/>
    <mergeCell ref="H53:I53"/>
    <mergeCell ref="H54:I54"/>
    <mergeCell ref="H49:I49"/>
    <mergeCell ref="H57:I57"/>
    <mergeCell ref="H56:I56"/>
    <mergeCell ref="H48:I48"/>
    <mergeCell ref="H55:I55"/>
    <mergeCell ref="H50:I50"/>
    <mergeCell ref="H51:I51"/>
    <mergeCell ref="H52:I52"/>
    <mergeCell ref="H44:I44"/>
    <mergeCell ref="H67:I67"/>
    <mergeCell ref="H68:I68"/>
    <mergeCell ref="H69:I69"/>
    <mergeCell ref="H66:I66"/>
    <mergeCell ref="H65:I65"/>
    <mergeCell ref="H64:I64"/>
    <mergeCell ref="H63:I63"/>
    <mergeCell ref="H60:I60"/>
    <mergeCell ref="H59:I59"/>
    <mergeCell ref="V66:W66"/>
    <mergeCell ref="V67:W67"/>
    <mergeCell ref="V68:W68"/>
    <mergeCell ref="V69:W69"/>
    <mergeCell ref="Z2:AA2"/>
    <mergeCell ref="E2:G2"/>
    <mergeCell ref="E4:G4"/>
    <mergeCell ref="E5:G5"/>
    <mergeCell ref="E6:G6"/>
    <mergeCell ref="E7:G7"/>
    <mergeCell ref="V60:W60"/>
    <mergeCell ref="V61:W61"/>
    <mergeCell ref="V62:W62"/>
    <mergeCell ref="V63:W63"/>
    <mergeCell ref="V64:W64"/>
    <mergeCell ref="V65:W65"/>
    <mergeCell ref="V54:W54"/>
    <mergeCell ref="V55:W55"/>
    <mergeCell ref="V56:W56"/>
    <mergeCell ref="V57:W57"/>
    <mergeCell ref="V58:W58"/>
    <mergeCell ref="V59:W59"/>
    <mergeCell ref="V48:W48"/>
    <mergeCell ref="V49:W49"/>
    <mergeCell ref="V50:W50"/>
    <mergeCell ref="V51:W51"/>
    <mergeCell ref="V52:W52"/>
    <mergeCell ref="V53:W53"/>
    <mergeCell ref="V42:W42"/>
    <mergeCell ref="V43:W43"/>
    <mergeCell ref="V44:W44"/>
    <mergeCell ref="V45:W45"/>
    <mergeCell ref="V46:W46"/>
    <mergeCell ref="V47:W47"/>
    <mergeCell ref="V36:W36"/>
    <mergeCell ref="V37:W37"/>
    <mergeCell ref="V38:W38"/>
    <mergeCell ref="V39:W39"/>
    <mergeCell ref="V40:W40"/>
    <mergeCell ref="V41:W41"/>
    <mergeCell ref="V30:W30"/>
    <mergeCell ref="V31:W31"/>
    <mergeCell ref="V32:W32"/>
    <mergeCell ref="V33:W33"/>
    <mergeCell ref="V34:W34"/>
    <mergeCell ref="V35:W35"/>
    <mergeCell ref="V24:W24"/>
    <mergeCell ref="V25:W25"/>
    <mergeCell ref="V26:W26"/>
    <mergeCell ref="V27:W27"/>
    <mergeCell ref="V28:W28"/>
    <mergeCell ref="V29:W29"/>
    <mergeCell ref="V18:W18"/>
    <mergeCell ref="V19:W19"/>
    <mergeCell ref="V20:W20"/>
    <mergeCell ref="V21:W21"/>
    <mergeCell ref="V22:W22"/>
    <mergeCell ref="V23:W23"/>
    <mergeCell ref="V12:W12"/>
    <mergeCell ref="V13:W13"/>
    <mergeCell ref="V14:W14"/>
    <mergeCell ref="V15:W15"/>
    <mergeCell ref="V16:W16"/>
    <mergeCell ref="V17:W17"/>
    <mergeCell ref="R66:S66"/>
    <mergeCell ref="R67:S67"/>
    <mergeCell ref="R68:S68"/>
    <mergeCell ref="R69:S69"/>
    <mergeCell ref="V2:W2"/>
    <mergeCell ref="V3:W3"/>
    <mergeCell ref="V4:W4"/>
    <mergeCell ref="V5:W5"/>
    <mergeCell ref="V6:W6"/>
    <mergeCell ref="V7:W7"/>
    <mergeCell ref="R60:S60"/>
    <mergeCell ref="R61:S61"/>
    <mergeCell ref="R62:S62"/>
    <mergeCell ref="R63:S63"/>
    <mergeCell ref="R64:S64"/>
    <mergeCell ref="R65:S65"/>
    <mergeCell ref="R54:S54"/>
    <mergeCell ref="R55:S55"/>
    <mergeCell ref="R56:S56"/>
    <mergeCell ref="R57:S57"/>
    <mergeCell ref="R58:S58"/>
    <mergeCell ref="R59:S59"/>
    <mergeCell ref="R48:S48"/>
    <mergeCell ref="R49:S49"/>
    <mergeCell ref="R50:S50"/>
    <mergeCell ref="R51:S51"/>
    <mergeCell ref="R52:S52"/>
    <mergeCell ref="R53:S53"/>
    <mergeCell ref="R42:S42"/>
    <mergeCell ref="R43:S43"/>
    <mergeCell ref="R44:S44"/>
    <mergeCell ref="R45:S45"/>
    <mergeCell ref="R46:S46"/>
    <mergeCell ref="R47:S47"/>
    <mergeCell ref="R36:S36"/>
    <mergeCell ref="R37:S37"/>
    <mergeCell ref="R38:S38"/>
    <mergeCell ref="R39:S39"/>
    <mergeCell ref="R40:S40"/>
    <mergeCell ref="R41:S41"/>
    <mergeCell ref="R30:S30"/>
    <mergeCell ref="R31:S31"/>
    <mergeCell ref="R32:S32"/>
    <mergeCell ref="R33:S33"/>
    <mergeCell ref="R34:S34"/>
    <mergeCell ref="R35:S35"/>
    <mergeCell ref="R24:S24"/>
    <mergeCell ref="R25:S25"/>
    <mergeCell ref="R26:S26"/>
    <mergeCell ref="R27:S27"/>
    <mergeCell ref="R28:S28"/>
    <mergeCell ref="R29:S29"/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P65:Q65"/>
    <mergeCell ref="P66:Q66"/>
    <mergeCell ref="P67:Q67"/>
    <mergeCell ref="P68:Q68"/>
    <mergeCell ref="P69:Q69"/>
    <mergeCell ref="R7:S7"/>
    <mergeCell ref="R8:S8"/>
    <mergeCell ref="R9:S9"/>
    <mergeCell ref="R10:S10"/>
    <mergeCell ref="R11:S11"/>
    <mergeCell ref="P59:Q59"/>
    <mergeCell ref="P60:Q60"/>
    <mergeCell ref="P61:Q61"/>
    <mergeCell ref="P62:Q62"/>
    <mergeCell ref="P63:Q63"/>
    <mergeCell ref="P64:Q64"/>
    <mergeCell ref="P53:Q53"/>
    <mergeCell ref="P54:Q54"/>
    <mergeCell ref="P55:Q55"/>
    <mergeCell ref="P56:Q56"/>
    <mergeCell ref="P57:Q57"/>
    <mergeCell ref="P58:Q58"/>
    <mergeCell ref="P47:Q47"/>
    <mergeCell ref="P48:Q48"/>
    <mergeCell ref="P49:Q49"/>
    <mergeCell ref="P50:Q50"/>
    <mergeCell ref="P51:Q51"/>
    <mergeCell ref="P52:Q52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14:Q14"/>
    <mergeCell ref="P15:Q15"/>
    <mergeCell ref="P16:Q16"/>
    <mergeCell ref="P17:Q17"/>
    <mergeCell ref="P18:Q18"/>
    <mergeCell ref="P22:Q22"/>
    <mergeCell ref="P7:Q7"/>
    <mergeCell ref="N61:O61"/>
    <mergeCell ref="P8:Q8"/>
    <mergeCell ref="P9:Q9"/>
    <mergeCell ref="P11:Q11"/>
    <mergeCell ref="P12:Q12"/>
    <mergeCell ref="P13:Q13"/>
    <mergeCell ref="P19:Q19"/>
    <mergeCell ref="P20:Q20"/>
    <mergeCell ref="P21:Q21"/>
    <mergeCell ref="P2:Q2"/>
    <mergeCell ref="R2:S2"/>
    <mergeCell ref="P3:Q3"/>
    <mergeCell ref="P4:Q4"/>
    <mergeCell ref="P5:Q5"/>
    <mergeCell ref="P6:Q6"/>
    <mergeCell ref="R3:S3"/>
    <mergeCell ref="R4:S4"/>
    <mergeCell ref="R5:S5"/>
    <mergeCell ref="R6:S6"/>
    <mergeCell ref="C69:D69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69:G69"/>
    <mergeCell ref="H2:I2"/>
    <mergeCell ref="H3:I3"/>
    <mergeCell ref="H43:I43"/>
    <mergeCell ref="H42:I42"/>
    <mergeCell ref="H41:I41"/>
    <mergeCell ref="E59:G59"/>
    <mergeCell ref="E60:G60"/>
    <mergeCell ref="E61:G61"/>
    <mergeCell ref="E62:G62"/>
    <mergeCell ref="E66:G66"/>
    <mergeCell ref="E67:G67"/>
    <mergeCell ref="E68:G68"/>
    <mergeCell ref="E63:G63"/>
    <mergeCell ref="E64:G64"/>
    <mergeCell ref="N68:O68"/>
    <mergeCell ref="N66:O66"/>
    <mergeCell ref="N67:O67"/>
    <mergeCell ref="N63:O63"/>
    <mergeCell ref="N64:O64"/>
    <mergeCell ref="N57:O57"/>
    <mergeCell ref="N58:O58"/>
    <mergeCell ref="N59:O59"/>
    <mergeCell ref="N60:O60"/>
    <mergeCell ref="E65:G65"/>
    <mergeCell ref="N62:O62"/>
    <mergeCell ref="N65:O65"/>
    <mergeCell ref="H62:I62"/>
    <mergeCell ref="H61:I61"/>
    <mergeCell ref="H58:I58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33:O33"/>
    <mergeCell ref="N34:O34"/>
    <mergeCell ref="N35:O35"/>
    <mergeCell ref="N36:O36"/>
    <mergeCell ref="N37:O37"/>
    <mergeCell ref="N38:O38"/>
    <mergeCell ref="N27:O27"/>
    <mergeCell ref="N28:O28"/>
    <mergeCell ref="N29:O29"/>
    <mergeCell ref="N30:O30"/>
    <mergeCell ref="N31:O31"/>
    <mergeCell ref="N32:O32"/>
    <mergeCell ref="N21:O21"/>
    <mergeCell ref="N22:O22"/>
    <mergeCell ref="N23:O23"/>
    <mergeCell ref="N24:O24"/>
    <mergeCell ref="N25:O25"/>
    <mergeCell ref="N26:O26"/>
    <mergeCell ref="N15:O15"/>
    <mergeCell ref="N16:O16"/>
    <mergeCell ref="N17:O17"/>
    <mergeCell ref="N18:O18"/>
    <mergeCell ref="N19:O19"/>
    <mergeCell ref="N20:O20"/>
    <mergeCell ref="L68:M68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J66:K66"/>
    <mergeCell ref="J67:K67"/>
    <mergeCell ref="J68:K68"/>
    <mergeCell ref="L7:M7"/>
    <mergeCell ref="L8:M8"/>
    <mergeCell ref="L9:M9"/>
    <mergeCell ref="L10:M10"/>
    <mergeCell ref="L11:M11"/>
    <mergeCell ref="L12:M12"/>
    <mergeCell ref="L13:M13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6:K16"/>
    <mergeCell ref="J17:K17"/>
    <mergeCell ref="J18:K18"/>
    <mergeCell ref="J19:K19"/>
    <mergeCell ref="J20:K20"/>
    <mergeCell ref="J23:K23"/>
    <mergeCell ref="J7:K7"/>
    <mergeCell ref="J8:K8"/>
    <mergeCell ref="J9:K9"/>
    <mergeCell ref="J13:K13"/>
    <mergeCell ref="J14:K14"/>
    <mergeCell ref="J10:K10"/>
    <mergeCell ref="H40:I40"/>
    <mergeCell ref="H39:I39"/>
    <mergeCell ref="H38:I38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17:I17"/>
    <mergeCell ref="H28:I28"/>
    <mergeCell ref="H27:I27"/>
    <mergeCell ref="H26:I26"/>
    <mergeCell ref="H25:I25"/>
    <mergeCell ref="H24:I24"/>
    <mergeCell ref="H23:I23"/>
    <mergeCell ref="H16:I16"/>
    <mergeCell ref="H15:I15"/>
    <mergeCell ref="H14:I14"/>
    <mergeCell ref="H13:I13"/>
    <mergeCell ref="H12:I12"/>
    <mergeCell ref="H11:I11"/>
    <mergeCell ref="H10:I10"/>
    <mergeCell ref="H9:I9"/>
    <mergeCell ref="H8:I8"/>
    <mergeCell ref="H7:I7"/>
    <mergeCell ref="H6:I6"/>
    <mergeCell ref="H5:I5"/>
    <mergeCell ref="H4:I4"/>
    <mergeCell ref="T2:U2"/>
    <mergeCell ref="T3:U3"/>
    <mergeCell ref="T4:U4"/>
    <mergeCell ref="T5:U5"/>
    <mergeCell ref="T6:U6"/>
    <mergeCell ref="J6:K6"/>
    <mergeCell ref="L4:M4"/>
    <mergeCell ref="L5:M5"/>
    <mergeCell ref="L6:M6"/>
    <mergeCell ref="H22:I22"/>
    <mergeCell ref="H21:I21"/>
    <mergeCell ref="H20:I20"/>
    <mergeCell ref="H19:I19"/>
    <mergeCell ref="H18:I18"/>
    <mergeCell ref="J21:K21"/>
    <mergeCell ref="J22:K22"/>
    <mergeCell ref="C66:D66"/>
    <mergeCell ref="C67:D67"/>
    <mergeCell ref="C68:D68"/>
    <mergeCell ref="T10:U10"/>
    <mergeCell ref="T11:U11"/>
    <mergeCell ref="T12:U12"/>
    <mergeCell ref="T13:U13"/>
    <mergeCell ref="T14:U14"/>
    <mergeCell ref="T15:U15"/>
    <mergeCell ref="T16:U1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C4:D4"/>
    <mergeCell ref="C5:D5"/>
    <mergeCell ref="N4:O4"/>
    <mergeCell ref="N5:O5"/>
    <mergeCell ref="C2:D2"/>
    <mergeCell ref="C3:D3"/>
    <mergeCell ref="L2:M2"/>
    <mergeCell ref="L3:M3"/>
    <mergeCell ref="J4:K4"/>
    <mergeCell ref="J5:K5"/>
    <mergeCell ref="J2:K2"/>
    <mergeCell ref="J3:K3"/>
    <mergeCell ref="N2:O2"/>
    <mergeCell ref="N3:O3"/>
    <mergeCell ref="J11:K11"/>
    <mergeCell ref="X2:Y2"/>
    <mergeCell ref="X8:Y8"/>
    <mergeCell ref="X9:Y9"/>
    <mergeCell ref="X10:Y10"/>
    <mergeCell ref="T7:U7"/>
    <mergeCell ref="J69:K69"/>
    <mergeCell ref="L69:M69"/>
    <mergeCell ref="N69:O69"/>
    <mergeCell ref="J12:K12"/>
    <mergeCell ref="T21:U21"/>
    <mergeCell ref="T17:U17"/>
    <mergeCell ref="T18:U18"/>
    <mergeCell ref="T19:U19"/>
    <mergeCell ref="T20:U20"/>
    <mergeCell ref="J15:K15"/>
    <mergeCell ref="T8:U8"/>
    <mergeCell ref="T9:U9"/>
    <mergeCell ref="Z11:AA11"/>
    <mergeCell ref="Z62:AA62"/>
    <mergeCell ref="Z42:AA42"/>
    <mergeCell ref="Z52:AA52"/>
    <mergeCell ref="V8:W8"/>
    <mergeCell ref="V9:W9"/>
    <mergeCell ref="V10:W10"/>
    <mergeCell ref="V11:W11"/>
    <mergeCell ref="V70:W70"/>
    <mergeCell ref="S70:U70"/>
    <mergeCell ref="P1:S1"/>
    <mergeCell ref="Z21:AA21"/>
    <mergeCell ref="Z50:AA50"/>
    <mergeCell ref="Z22:AA22"/>
    <mergeCell ref="Z26:AA26"/>
    <mergeCell ref="Z48:AA48"/>
    <mergeCell ref="Z34:AA34"/>
    <mergeCell ref="Z5:AA5"/>
  </mergeCells>
  <conditionalFormatting sqref="X4:Y68">
    <cfRule type="cellIs" priority="2" dxfId="0" operator="lessThan" stopIfTrue="1">
      <formula>60</formula>
    </cfRule>
  </conditionalFormatting>
  <conditionalFormatting sqref="X14:Y14">
    <cfRule type="cellIs" priority="1" dxfId="0" operator="lessThan" stopIfTrue="1">
      <formula>60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Stress</dc:creator>
  <cp:keywords/>
  <dc:description/>
  <cp:lastModifiedBy>USER</cp:lastModifiedBy>
  <dcterms:created xsi:type="dcterms:W3CDTF">2014-10-06T03:38:29Z</dcterms:created>
  <dcterms:modified xsi:type="dcterms:W3CDTF">2015-01-11T13:30:10Z</dcterms:modified>
  <cp:category/>
  <cp:version/>
  <cp:contentType/>
  <cp:contentStatus/>
</cp:coreProperties>
</file>